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Sheet1!$A$5:$G$1289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<sst xmlns="http://schemas.openxmlformats.org/spreadsheetml/2006/main" count="1307" uniqueCount="1010">
  <si>
    <t xml:space="preserve"> </t>
  </si>
  <si>
    <t>2024年铜鼓县一般公共预算支出表</t>
  </si>
  <si>
    <t>单位：万元</t>
  </si>
  <si>
    <t>项目</t>
  </si>
  <si>
    <t>上年预算数</t>
  </si>
  <si>
    <t>上年执行数</t>
  </si>
  <si>
    <t>2024年预算数</t>
  </si>
  <si>
    <t>代码</t>
  </si>
  <si>
    <t>名称</t>
  </si>
  <si>
    <t>金额</t>
  </si>
  <si>
    <t>为上年预算数的%</t>
  </si>
  <si>
    <t xml:space="preserve">  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</si>
  <si>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</si>
  <si>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</si>
  <si>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</si>
  <si>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</si>
  <si>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</si>
  <si>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</si>
  <si>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</si>
  <si>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</si>
  <si>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</si>
  <si>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</si>
  <si>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</si>
  <si>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</si>
  <si>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</si>
  <si>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</si>
  <si>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</si>
  <si>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</si>
  <si>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</si>
  <si>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</si>
  <si>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</si>
  <si>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</si>
  <si>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</si>
  <si>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</si>
  <si>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</si>
  <si>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</si>
  <si>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</si>
  <si>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</si>
  <si>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</si>
  <si>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</si>
  <si>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</si>
  <si>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</si>
  <si>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</si>
  <si>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</si>
  <si>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</si>
  <si>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</si>
  <si>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</si>
  <si>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</si>
  <si>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</si>
  <si>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</si>
  <si>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</si>
  <si>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</si>
  <si>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</si>
  <si>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</si>
  <si>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</si>
  <si>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</si>
  <si>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</si>
  <si>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</si>
  <si>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</si>
  <si>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</si>
  <si>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</si>
  <si>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</si>
  <si>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</si>
  <si>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</si>
  <si>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</si>
  <si>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</si>
  <si>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</si>
  <si>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</si>
  <si>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</si>
  <si>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</si>
  <si>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</si>
  <si>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</si>
  <si>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</si>
  <si>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</si>
  <si>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</si>
  <si>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</si>
  <si>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</si>
  <si>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</si>
  <si>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</si>
  <si>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</si>
  <si>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</si>
  <si>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</si>
  <si>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</si>
  <si>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</si>
  <si>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</si>
  <si>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</si>
  <si>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</si>
  <si>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</si>
  <si>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</si>
  <si>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</si>
  <si>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</si>
  <si>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</si>
  <si>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</si>
  <si>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</si>
  <si>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</si>
  <si>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</si>
  <si>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</si>
  <si>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</si>
  <si>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</si>
  <si>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</si>
  <si>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</si>
  <si>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</si>
  <si>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</si>
  <si>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</si>
  <si>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</si>
  <si>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</si>
  <si>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</si>
  <si>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</si>
  <si>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</si>
  <si>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</si>
  <si>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</si>
  <si>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</si>
  <si>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</si>
  <si>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</si>
  <si>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</si>
  <si>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</si>
  <si>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</si>
  <si>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</si>
  <si>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</si>
  <si>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</si>
  <si>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</si>
  <si>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</si>
  <si>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</si>
  <si>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</si>
  <si>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</si>
  <si>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</si>
  <si>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</si>
  <si>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</si>
  <si>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</si>
  <si>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</si>
  <si>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</si>
  <si>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</si>
  <si>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</si>
  <si>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</si>
  <si>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</si>
  <si>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</si>
  <si>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社会工作事务</t>
  </si>
  <si>
    <t>2013901</t>
  </si>
  <si>
    <t>2013902</t>
  </si>
  <si>
    <t>2013903</t>
  </si>
  <si>
    <t>2013904</t>
  </si>
  <si>
    <t>2013950</t>
  </si>
  <si>
    <t>2013999</t>
  </si>
  <si>
    <t xml:space="preserve">      其他社会工作事务支出</t>
  </si>
  <si>
    <t xml:space="preserve">    信访事务</t>
  </si>
  <si>
    <t>2014001</t>
  </si>
  <si>
    <t>2014002</t>
  </si>
  <si>
    <t>2014003</t>
  </si>
  <si>
    <t>2014004</t>
  </si>
  <si>
    <t xml:space="preserve">      信访业务</t>
  </si>
  <si>
    <t>2014099</t>
  </si>
  <si>
    <t xml:space="preserve">      其他信访事务支出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</si>
  <si>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</si>
  <si>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</si>
  <si>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</si>
  <si>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</si>
  <si>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</si>
  <si>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</si>
  <si>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</si>
  <si>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</si>
  <si>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</si>
  <si>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</si>
  <si>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</si>
  <si>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其他外交支出</t>
  </si>
  <si>
    <t xml:space="preserve">      其他外交支出</t>
  </si>
  <si>
    <t xml:space="preserve">  国防支出</t>
  </si>
  <si>
    <t xml:space="preserve">    军费</t>
  </si>
  <si>
    <t xml:space="preserve">      现役部队</t>
  </si>
  <si>
    <t xml:space="preserve">      预备役部队</t>
  </si>
  <si>
    <t xml:space="preserve">      其他军费支出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</si>
  <si>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</si>
  <si>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</si>
  <si>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</si>
  <si>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</si>
  <si>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</si>
  <si>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</si>
  <si>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</si>
  <si>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</si>
  <si>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</si>
  <si>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</si>
  <si>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</si>
  <si>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</si>
  <si>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</si>
  <si>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</si>
  <si>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</si>
  <si>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</si>
  <si>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</si>
  <si>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</si>
  <si>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</si>
  <si>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</si>
  <si>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</si>
  <si>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</si>
  <si>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</si>
  <si>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</si>
  <si>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</si>
  <si>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</si>
  <si>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</si>
  <si>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</si>
  <si>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</si>
  <si>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</si>
  <si>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</si>
  <si>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</si>
  <si>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</si>
  <si>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</si>
  <si>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</si>
  <si>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</si>
  <si>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</si>
  <si>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</si>
  <si>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</si>
  <si>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</si>
  <si>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</si>
  <si>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</si>
  <si>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</si>
  <si>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</si>
  <si>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</si>
  <si>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</si>
  <si>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</si>
  <si>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</si>
  <si>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</si>
  <si>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</si>
  <si>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</si>
  <si>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</si>
  <si>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</si>
  <si>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</si>
  <si>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</si>
  <si>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</si>
  <si>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</si>
  <si>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</si>
  <si>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</si>
  <si>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</si>
  <si>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</si>
  <si>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</si>
  <si>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</si>
  <si>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</si>
  <si>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</si>
  <si>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</si>
  <si>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</si>
  <si>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</si>
  <si>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</si>
  <si>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</si>
  <si>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</si>
  <si>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</si>
  <si>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</si>
  <si>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</si>
  <si>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</si>
  <si>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</si>
  <si>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</si>
  <si>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</si>
  <si>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</si>
  <si>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</si>
  <si>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</si>
  <si>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</si>
  <si>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</si>
  <si>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</si>
  <si>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</si>
  <si>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</si>
  <si>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</si>
  <si>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</si>
  <si>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</si>
  <si>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</si>
  <si>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</si>
  <si>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</si>
  <si>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</si>
  <si>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</si>
  <si>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</si>
  <si>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</si>
  <si>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</si>
  <si>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</si>
  <si>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</si>
  <si>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</si>
  <si>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</si>
  <si>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</si>
  <si>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</si>
  <si>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</si>
  <si>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</si>
  <si>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</si>
  <si>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</si>
  <si>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</si>
  <si>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</si>
  <si>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</si>
  <si>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</si>
  <si>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</si>
  <si>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</si>
  <si>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</si>
  <si>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</si>
  <si>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</si>
  <si>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</si>
  <si>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</si>
  <si>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</si>
  <si>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</si>
  <si>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</si>
  <si>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</si>
  <si>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</si>
  <si>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</si>
  <si>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</si>
  <si>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</si>
  <si>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</si>
  <si>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</si>
  <si>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</si>
  <si>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</si>
  <si>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</si>
  <si>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</si>
  <si>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</si>
  <si>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</si>
  <si>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</si>
  <si>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</si>
  <si>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</si>
  <si>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</si>
  <si>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</si>
  <si>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</si>
  <si>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</si>
  <si>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</si>
  <si>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</si>
  <si>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</si>
  <si>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</si>
  <si>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</si>
  <si>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</si>
  <si>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</si>
  <si>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</si>
  <si>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</si>
  <si>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</si>
  <si>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</si>
  <si>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</si>
  <si>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</si>
  <si>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</si>
  <si>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</si>
  <si>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</si>
  <si>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</si>
  <si>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</si>
  <si>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</si>
  <si>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</si>
  <si>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</si>
  <si>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</si>
  <si>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</si>
  <si>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</si>
  <si>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</si>
  <si>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</si>
  <si>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</si>
  <si>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</si>
  <si>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</si>
  <si>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</si>
  <si>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</si>
  <si>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</si>
  <si>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</si>
  <si>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</si>
  <si>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</si>
  <si>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</si>
  <si>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</si>
  <si>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</si>
  <si>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</si>
  <si>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</si>
  <si>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</si>
  <si>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</si>
  <si>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</si>
  <si>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</si>
  <si>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</si>
  <si>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</si>
  <si>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</si>
  <si>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</si>
  <si>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</si>
  <si>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</si>
  <si>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</si>
  <si>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</si>
  <si>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</si>
  <si>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</si>
  <si>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</si>
  <si>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</si>
  <si>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</si>
  <si>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</si>
  <si>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</si>
  <si>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</si>
  <si>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</si>
  <si>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</si>
  <si>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</si>
  <si>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</si>
  <si>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</si>
  <si>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</si>
  <si>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</si>
  <si>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</si>
  <si>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</si>
  <si>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</si>
  <si>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</si>
  <si>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</si>
  <si>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</si>
  <si>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</si>
  <si>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</si>
  <si>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</si>
  <si>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</si>
  <si>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</si>
  <si>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</si>
  <si>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</si>
  <si>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</si>
  <si>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</si>
  <si>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</si>
  <si>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</si>
  <si>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</si>
  <si>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</si>
  <si>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</si>
  <si>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</si>
  <si>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</si>
  <si>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</si>
  <si>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</si>
  <si>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</si>
  <si>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</si>
  <si>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</si>
  <si>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</si>
  <si>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</si>
  <si>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</si>
  <si>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</si>
  <si>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</si>
  <si>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</si>
  <si>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</si>
  <si>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</si>
  <si>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</si>
  <si>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</si>
  <si>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</si>
  <si>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</si>
  <si>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</si>
  <si>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</si>
  <si>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</si>
  <si>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</si>
  <si>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</si>
  <si>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</si>
  <si>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</si>
  <si>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</si>
  <si>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</si>
  <si>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</si>
  <si>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</si>
  <si>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</si>
  <si>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</si>
  <si>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</si>
  <si>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</si>
  <si>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</si>
  <si>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</si>
  <si>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</si>
  <si>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</si>
  <si>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</si>
  <si>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</si>
  <si>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</si>
  <si>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</si>
  <si>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</si>
  <si>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</si>
  <si>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</si>
  <si>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</si>
  <si>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</si>
  <si>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</si>
  <si>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</si>
  <si>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</si>
  <si>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</si>
  <si>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</si>
  <si>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</si>
  <si>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</si>
  <si>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</si>
  <si>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</si>
  <si>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</si>
  <si>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</si>
  <si>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</si>
  <si>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</si>
  <si>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</si>
  <si>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</si>
  <si>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</si>
  <si>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</si>
  <si>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</si>
  <si>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</si>
  <si>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</si>
  <si>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</si>
  <si>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</si>
  <si>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</si>
  <si>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</si>
  <si>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</si>
  <si>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</si>
  <si>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</si>
  <si>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</si>
  <si>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</si>
  <si>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</si>
  <si>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</si>
  <si>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</si>
  <si>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</si>
  <si>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</si>
  <si>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</si>
  <si>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</si>
  <si>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</si>
  <si>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</si>
  <si>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</si>
  <si>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</si>
  <si>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</si>
  <si>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</si>
  <si>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</si>
  <si>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</si>
  <si>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</si>
  <si>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</si>
  <si>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</si>
  <si>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</si>
  <si>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</si>
  <si>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</si>
  <si>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</si>
  <si>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</si>
  <si>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</si>
  <si>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</si>
  <si>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</si>
  <si>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</si>
  <si>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</si>
  <si>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</si>
  <si>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</si>
  <si>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</si>
  <si>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</si>
  <si>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</si>
  <si>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</si>
  <si>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</si>
  <si>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</si>
  <si>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</si>
  <si>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</si>
  <si>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</si>
  <si>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</si>
  <si>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</si>
  <si>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</si>
  <si>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</si>
  <si>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</si>
  <si>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</si>
  <si>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</si>
  <si>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</si>
  <si>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</si>
  <si>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</si>
  <si>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</si>
  <si>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</si>
  <si>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</si>
  <si>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</si>
  <si>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</si>
  <si>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</si>
  <si>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</si>
  <si>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</si>
  <si>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</si>
  <si>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</si>
  <si>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</si>
  <si>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</si>
  <si>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</si>
  <si>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</si>
  <si>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</si>
  <si>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</si>
  <si>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</si>
  <si>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</si>
  <si>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</si>
  <si>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</si>
  <si>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</si>
  <si>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</si>
  <si>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</si>
  <si>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</si>
  <si>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</si>
  <si>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</si>
  <si>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</si>
  <si>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</si>
  <si>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</si>
  <si>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</si>
  <si>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</si>
  <si>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</si>
  <si>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</si>
  <si>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</si>
  <si>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</si>
  <si>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</si>
  <si>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</si>
  <si>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</si>
  <si>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</si>
  <si>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</si>
  <si>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</si>
  <si>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</si>
  <si>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</si>
  <si>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</si>
  <si>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</si>
  <si>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</si>
  <si>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</si>
  <si>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</si>
  <si>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</si>
  <si>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</si>
  <si>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</si>
  <si>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</si>
  <si>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</si>
  <si>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</si>
  <si>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</si>
  <si>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</si>
  <si>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</si>
  <si>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</si>
  <si>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</si>
  <si>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</si>
  <si>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</si>
  <si>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</si>
  <si>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</si>
  <si>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</si>
  <si>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</si>
  <si>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</si>
  <si>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</si>
  <si>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</si>
  <si>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</si>
  <si>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</si>
  <si>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</si>
  <si>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</si>
  <si>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</si>
  <si>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</si>
  <si>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</si>
  <si>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</si>
  <si>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</si>
  <si>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</si>
  <si>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</si>
  <si>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</si>
  <si>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</si>
  <si>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</si>
  <si>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</si>
  <si>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</si>
  <si>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</si>
  <si>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</si>
  <si>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</si>
  <si>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</si>
  <si>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</si>
  <si>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</si>
  <si>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</si>
  <si>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</si>
  <si>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</si>
  <si>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</si>
  <si>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</si>
  <si>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</si>
  <si>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</si>
  <si>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</si>
  <si>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</si>
  <si>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</si>
  <si>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</si>
  <si>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</si>
  <si>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</si>
  <si>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</si>
  <si>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</si>
  <si>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</si>
  <si>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</si>
  <si>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</si>
  <si>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</si>
  <si>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</si>
  <si>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</si>
  <si>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</si>
  <si>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</si>
  <si>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</si>
  <si>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</si>
  <si>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</si>
  <si>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</si>
  <si>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</si>
  <si>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</si>
  <si>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</si>
  <si>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</si>
  <si>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</si>
  <si>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</si>
  <si>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</si>
  <si>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</si>
  <si>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</si>
  <si>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</si>
  <si>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</si>
  <si>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</si>
  <si>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</si>
  <si>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</si>
  <si>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</si>
  <si>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</si>
  <si>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</si>
  <si>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</si>
  <si>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</si>
  <si>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</si>
  <si>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</si>
  <si>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</si>
  <si>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</si>
  <si>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</si>
  <si>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</si>
  <si>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</si>
  <si>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</si>
  <si>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</si>
  <si>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</si>
  <si>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</si>
  <si>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</si>
  <si>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</si>
  <si>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</si>
  <si>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</si>
  <si>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</si>
  <si>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</si>
  <si>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</si>
  <si>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</si>
  <si>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</si>
  <si>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</si>
  <si>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</si>
  <si>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</si>
  <si>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</si>
  <si>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</si>
  <si>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</si>
  <si>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</si>
  <si>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</si>
  <si>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</si>
  <si>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</si>
  <si>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</si>
  <si>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</si>
  <si>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</si>
  <si>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</si>
  <si>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</si>
  <si>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</si>
  <si>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</si>
  <si>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农村供水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</si>
  <si>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</si>
  <si>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</si>
  <si>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</si>
  <si>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巩固脱贫攻坚成果衔接乡村振兴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</si>
  <si>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</si>
  <si>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</si>
  <si>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</si>
  <si>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</si>
  <si>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</si>
  <si>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其他巩固脱贫攻坚成果衔接乡村振兴支出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</si>
  <si>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</si>
  <si>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</si>
  <si>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</si>
  <si>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</si>
  <si>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</si>
  <si>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</si>
  <si>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</si>
  <si>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</si>
  <si>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</si>
  <si>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</si>
  <si>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</si>
  <si>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</si>
  <si>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</si>
  <si>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</si>
  <si>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</si>
  <si>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</si>
  <si>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</si>
  <si>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</si>
  <si>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</si>
  <si>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</si>
  <si>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</si>
  <si>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</si>
  <si>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</si>
  <si>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</si>
  <si>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</si>
  <si>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</si>
  <si>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</si>
  <si>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</si>
  <si>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</si>
  <si>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</si>
  <si>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</si>
  <si>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</si>
  <si>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</si>
  <si>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</si>
  <si>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</si>
  <si>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</si>
  <si>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</si>
  <si>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</si>
  <si>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</si>
  <si>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</si>
  <si>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</si>
  <si>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</si>
  <si>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</si>
  <si>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</si>
  <si>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</si>
  <si>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</si>
  <si>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</si>
  <si>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</si>
  <si>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</si>
  <si>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</si>
  <si>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</si>
  <si>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</si>
  <si>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</si>
  <si>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</si>
  <si>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</si>
  <si>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</si>
  <si>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</si>
  <si>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</si>
  <si>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</si>
  <si>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</si>
  <si>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</si>
  <si>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</si>
  <si>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</si>
  <si>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</si>
  <si>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</si>
  <si>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</si>
  <si>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</si>
  <si>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</si>
  <si>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</si>
  <si>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</si>
  <si>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</si>
  <si>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</si>
  <si>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</si>
  <si>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</si>
  <si>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</si>
  <si>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</si>
  <si>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</si>
  <si>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</si>
  <si>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</si>
  <si>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</si>
  <si>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</si>
  <si>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</si>
  <si>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</si>
  <si>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</si>
  <si>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</si>
  <si>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</si>
  <si>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</si>
  <si>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</si>
  <si>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</si>
  <si>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</si>
  <si>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</si>
  <si>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</si>
  <si>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</si>
  <si>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</si>
  <si>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</si>
  <si>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</si>
  <si>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</si>
  <si>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</si>
  <si>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</si>
  <si>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</si>
  <si>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</si>
  <si>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</si>
  <si>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</si>
  <si>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</si>
  <si>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</si>
  <si>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</si>
  <si>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</si>
  <si>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</si>
  <si>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</si>
  <si>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</si>
  <si>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</si>
  <si>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</si>
  <si>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</si>
  <si>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</si>
  <si>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</si>
  <si>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</si>
  <si>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</si>
  <si>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</si>
  <si>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</si>
  <si>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</si>
  <si>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</si>
  <si>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</si>
  <si>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</si>
  <si>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</si>
  <si>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</si>
  <si>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</si>
  <si>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</si>
  <si>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</si>
  <si>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</si>
  <si>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</si>
  <si>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</si>
  <si>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</si>
  <si>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</si>
  <si>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</si>
  <si>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</si>
  <si>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</si>
  <si>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</si>
  <si>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</si>
  <si>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</si>
  <si>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</si>
  <si>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</si>
  <si>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</si>
  <si>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</si>
  <si>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</si>
  <si>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</si>
  <si>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</si>
  <si>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</si>
  <si>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</si>
  <si>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</si>
  <si>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</si>
  <si>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</si>
  <si>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</si>
  <si>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</si>
  <si>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</si>
  <si>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</si>
  <si>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</si>
  <si>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</si>
  <si>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</si>
  <si>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</si>
  <si>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</si>
  <si>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</si>
  <si>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</si>
  <si>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</si>
  <si>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</si>
  <si>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</si>
  <si>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</si>
  <si>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</si>
  <si>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</si>
  <si>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</si>
  <si>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</si>
  <si>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</si>
  <si>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</si>
  <si>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</si>
  <si>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</si>
  <si>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</si>
  <si>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</si>
  <si>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</si>
  <si>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</si>
  <si>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</si>
  <si>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</si>
  <si>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</si>
  <si>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</si>
  <si>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</si>
  <si>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</si>
  <si>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</si>
  <si>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</si>
  <si>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</si>
  <si>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</si>
  <si>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</si>
  <si>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</si>
  <si>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</si>
  <si>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</si>
  <si>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</si>
  <si>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</si>
  <si>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</si>
  <si>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</si>
  <si>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</si>
  <si>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</si>
  <si>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</si>
  <si>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</si>
  <si>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</si>
  <si>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</si>
  <si>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</si>
  <si>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</si>
  <si>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</si>
  <si>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</si>
  <si>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保障性租赁住房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</si>
  <si>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</si>
  <si>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</si>
  <si>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</si>
  <si>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</si>
  <si>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</si>
  <si>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</si>
  <si>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</si>
  <si>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</si>
  <si>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</si>
  <si>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</si>
  <si>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</si>
  <si>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</si>
  <si>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</si>
  <si>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</si>
  <si>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</si>
  <si>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</si>
  <si>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</si>
  <si>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</si>
  <si>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</si>
  <si>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</si>
  <si>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</si>
  <si>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</si>
  <si>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</si>
  <si>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</si>
  <si>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</si>
  <si>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</si>
  <si>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</si>
  <si>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</si>
  <si>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</si>
  <si>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</si>
  <si>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</si>
  <si>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</si>
  <si>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</si>
  <si>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</si>
  <si>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</si>
  <si>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</si>
  <si>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</si>
  <si>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</si>
  <si>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</si>
  <si>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</si>
  <si>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</si>
  <si>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</si>
  <si>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</si>
  <si>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</si>
  <si>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</si>
  <si>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</si>
  <si>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</si>
  <si>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</si>
  <si>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</si>
  <si>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</si>
  <si>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</si>
  <si>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</si>
  <si>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</si>
  <si>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</si>
  <si>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</si>
  <si>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</si>
  <si>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</si>
  <si>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</si>
  <si>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</si>
  <si>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</si>
  <si>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</si>
  <si>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</si>
  <si>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</si>
  <si>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</si>
  <si>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</si>
  <si>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</si>
  <si>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</si>
  <si>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</si>
  <si>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</si>
  <si>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</si>
  <si>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</si>
  <si>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</si>
  <si>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</si>
  <si>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</si>
  <si>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</si>
  <si>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</si>
  <si>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</si>
  <si>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</si>
  <si>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</si>
  <si>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</si>
  <si>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</si>
  <si>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</si>
  <si>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</si>
  <si>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</si>
  <si>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预备费</t>
  </si>
  <si>
    <t xml:space="preserve">  其他支出</t>
  </si>
  <si>
    <t xml:space="preserve">    年初预留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</si>
  <si>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</si>
  <si>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</si>
  <si>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</si>
  <si>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</si>
  <si>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</si>
  <si>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</si>
  <si>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</si>
  <si>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地方政府一般债务发行费用支出</t>
  </si>
  <si>
    <t>支出总计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</si>
</sst>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黑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20" fillId="9" borderId="10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2" fillId="10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176" fontId="1" fillId="3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176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176" fontId="4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76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76" fontId="6" fillId="3" borderId="4" xfId="49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3" borderId="4" xfId="0" applyFont="1" applyFill="1" applyBorder="1" applyAlignment="1" applyProtection="1">
      <alignment horizontal="right" vertical="center"/>
      <protection locked="0" hidden="1"/>
    </xf>
    <xf numFmtId="176" fontId="1" fillId="3" borderId="4" xfId="0" applyNumberFormat="1" applyFont="1" applyFill="1" applyBorder="1" applyAlignment="1">
      <alignment vertical="center"/>
    </xf>
    <xf numFmtId="177" fontId="1" fillId="2" borderId="2" xfId="0" applyNumberFormat="1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center"/>
    </xf>
    <xf numFmtId="178" fontId="1" fillId="2" borderId="2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vertical="center"/>
    </xf>
    <xf numFmtId="177" fontId="1" fillId="2" borderId="4" xfId="0" applyNumberFormat="1" applyFont="1" applyFill="1" applyBorder="1" applyAlignment="1" applyProtection="1">
      <alignment horizontal="left" vertical="center"/>
      <protection locked="0"/>
    </xf>
    <xf numFmtId="178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right" vertical="center" wrapText="1"/>
      <protection locked="0"/>
    </xf>
    <xf numFmtId="0" fontId="1" fillId="3" borderId="4" xfId="0" applyFont="1" applyFill="1" applyBorder="1" applyAlignment="1">
      <alignment vertical="center"/>
    </xf>
    <xf numFmtId="0" fontId="7" fillId="5" borderId="4" xfId="0" applyNumberFormat="1" applyFont="1" applyFill="1" applyBorder="1" applyAlignment="1" applyProtection="1">
      <alignment vertical="center"/>
      <protection locked="0"/>
    </xf>
    <xf numFmtId="0" fontId="7" fillId="6" borderId="4" xfId="0" applyNumberFormat="1" applyFont="1" applyFill="1" applyBorder="1" applyAlignment="1" applyProtection="1">
      <alignment vertical="center"/>
      <protection locked="0"/>
    </xf>
    <xf numFmtId="0" fontId="8" fillId="6" borderId="4" xfId="0" applyNumberFormat="1" applyFont="1" applyFill="1" applyBorder="1" applyAlignment="1" applyProtection="1">
      <alignment vertical="center"/>
      <protection locked="0"/>
    </xf>
    <xf numFmtId="0" fontId="6" fillId="6" borderId="4" xfId="0" applyNumberFormat="1" applyFont="1" applyFill="1" applyBorder="1" applyAlignment="1" applyProtection="1">
      <alignment vertical="center"/>
      <protection locked="0"/>
    </xf>
    <xf numFmtId="1" fontId="7" fillId="6" borderId="4" xfId="0" applyNumberFormat="1" applyFont="1" applyFill="1" applyBorder="1" applyAlignment="1" applyProtection="1">
      <alignment vertical="center"/>
      <protection locked="0"/>
    </xf>
    <xf numFmtId="1" fontId="7" fillId="5" borderId="4" xfId="0" applyNumberFormat="1" applyFont="1" applyFill="1" applyBorder="1" applyAlignment="1" applyProtection="1">
      <alignment vertical="center"/>
      <protection locked="0"/>
    </xf>
    <xf numFmtId="0" fontId="8" fillId="6" borderId="4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 applyProtection="1">
      <alignment vertical="center"/>
      <protection locked="0"/>
    </xf>
    <xf numFmtId="0" fontId="7" fillId="3" borderId="4" xfId="0" applyNumberFormat="1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>
      <alignment horizontal="left" vertical="center"/>
    </xf>
    <xf numFmtId="0" fontId="9" fillId="6" borderId="4" xfId="0" applyNumberFormat="1" applyFont="1" applyFill="1" applyBorder="1" applyAlignment="1" applyProtection="1">
      <alignment vertical="center"/>
      <protection locked="0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vertical="center"/>
      <protection locked="0"/>
    </xf>
    <xf numFmtId="0" fontId="8" fillId="3" borderId="4" xfId="0" applyNumberFormat="1" applyFont="1" applyFill="1" applyBorder="1" applyAlignment="1" applyProtection="1">
      <alignment vertical="center"/>
      <protection locked="0"/>
    </xf>
    <xf numFmtId="0" fontId="7" fillId="2" borderId="4" xfId="0" applyNumberFormat="1" applyFont="1" applyFill="1" applyBorder="1" applyAlignment="1" applyProtection="1">
      <alignment vertical="center"/>
      <protection locked="0"/>
    </xf>
    <xf numFmtId="176" fontId="1" fillId="0" borderId="4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vertical="center"/>
    </xf>
    <xf numFmtId="0" fontId="1" fillId="2" borderId="4" xfId="0" applyFont="1" applyFill="1" applyBorder="1" applyAlignment="1" quotePrefix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26361;&#27915;\&#26361;&#27915;2024\&#20854;&#20182;&#20107;&#39033;\2024&#24180;&#39044;&#31639;&#25209;&#22797;&#21450;&#20844;&#24320;\2024&#24180;&#25919;&#24220;&#39044;&#31639;&#20844;&#24320;&#36164;&#26009;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M1">
            <v>2010101</v>
          </cell>
          <cell r="N1" t="str">
            <v>行政运行</v>
          </cell>
          <cell r="O1">
            <v>615</v>
          </cell>
          <cell r="P1">
            <v>510</v>
          </cell>
          <cell r="Q1">
            <v>523</v>
          </cell>
        </row>
        <row r="2">
          <cell r="M2">
            <v>2010102</v>
          </cell>
          <cell r="N2" t="str">
            <v>一般行政管理事务</v>
          </cell>
          <cell r="O2">
            <v>40</v>
          </cell>
          <cell r="P2">
            <v>0</v>
          </cell>
          <cell r="Q2">
            <v>8</v>
          </cell>
        </row>
        <row r="3">
          <cell r="M3">
            <v>2010103</v>
          </cell>
          <cell r="N3" t="str">
            <v>机关服务</v>
          </cell>
          <cell r="O3">
            <v>0</v>
          </cell>
          <cell r="P3">
            <v>0</v>
          </cell>
          <cell r="Q3">
            <v>0</v>
          </cell>
        </row>
        <row r="4">
          <cell r="M4">
            <v>2010104</v>
          </cell>
          <cell r="N4" t="str">
            <v>人大会议</v>
          </cell>
          <cell r="O4">
            <v>6</v>
          </cell>
          <cell r="P4">
            <v>22</v>
          </cell>
          <cell r="Q4">
            <v>22</v>
          </cell>
        </row>
        <row r="5">
          <cell r="M5">
            <v>2010105</v>
          </cell>
          <cell r="N5" t="str">
            <v>人大立法</v>
          </cell>
          <cell r="O5">
            <v>0</v>
          </cell>
          <cell r="P5">
            <v>0</v>
          </cell>
          <cell r="Q5">
            <v>0</v>
          </cell>
        </row>
        <row r="6">
          <cell r="M6">
            <v>2010106</v>
          </cell>
          <cell r="N6" t="str">
            <v>人大监督</v>
          </cell>
          <cell r="O6">
            <v>0</v>
          </cell>
          <cell r="P6">
            <v>14</v>
          </cell>
          <cell r="Q6">
            <v>8</v>
          </cell>
        </row>
        <row r="7">
          <cell r="M7">
            <v>2010107</v>
          </cell>
          <cell r="N7" t="str">
            <v>人大代表履职能力提升</v>
          </cell>
          <cell r="O7">
            <v>0</v>
          </cell>
          <cell r="P7">
            <v>0</v>
          </cell>
          <cell r="Q7">
            <v>0</v>
          </cell>
        </row>
        <row r="8">
          <cell r="M8">
            <v>2010108</v>
          </cell>
          <cell r="N8" t="str">
            <v>代表工作</v>
          </cell>
          <cell r="O8">
            <v>32</v>
          </cell>
          <cell r="P8">
            <v>53</v>
          </cell>
          <cell r="Q8">
            <v>46</v>
          </cell>
        </row>
        <row r="9">
          <cell r="M9">
            <v>2010109</v>
          </cell>
          <cell r="N9" t="str">
            <v>人大信访工作</v>
          </cell>
          <cell r="O9">
            <v>0</v>
          </cell>
          <cell r="P9">
            <v>0</v>
          </cell>
          <cell r="Q9">
            <v>0</v>
          </cell>
        </row>
        <row r="10">
          <cell r="M10">
            <v>2010150</v>
          </cell>
          <cell r="N10" t="str">
            <v>事业运行</v>
          </cell>
          <cell r="O10">
            <v>0</v>
          </cell>
          <cell r="P10">
            <v>0</v>
          </cell>
          <cell r="Q10">
            <v>0</v>
          </cell>
        </row>
        <row r="11">
          <cell r="M11">
            <v>2010199</v>
          </cell>
          <cell r="N11" t="str">
            <v>其他人大事务支出</v>
          </cell>
          <cell r="O11">
            <v>121</v>
          </cell>
          <cell r="P11">
            <v>19</v>
          </cell>
          <cell r="Q11">
            <v>68</v>
          </cell>
        </row>
        <row r="12">
          <cell r="M12">
            <v>2010201</v>
          </cell>
          <cell r="N12" t="str">
            <v>行政运行</v>
          </cell>
          <cell r="O12">
            <v>559</v>
          </cell>
          <cell r="P12">
            <v>500</v>
          </cell>
          <cell r="Q12">
            <v>406</v>
          </cell>
        </row>
        <row r="13">
          <cell r="M13">
            <v>2010202</v>
          </cell>
          <cell r="N13" t="str">
            <v>一般行政管理事务</v>
          </cell>
          <cell r="O13">
            <v>0</v>
          </cell>
          <cell r="P13">
            <v>0</v>
          </cell>
          <cell r="Q13">
            <v>0</v>
          </cell>
        </row>
        <row r="14">
          <cell r="M14">
            <v>2010203</v>
          </cell>
          <cell r="N14" t="str">
            <v>机关服务</v>
          </cell>
          <cell r="O14">
            <v>5</v>
          </cell>
          <cell r="P14">
            <v>0</v>
          </cell>
          <cell r="Q14">
            <v>0</v>
          </cell>
        </row>
        <row r="15">
          <cell r="M15">
            <v>2010204</v>
          </cell>
          <cell r="N15" t="str">
            <v>政协会议</v>
          </cell>
          <cell r="O15">
            <v>89</v>
          </cell>
          <cell r="P15">
            <v>40</v>
          </cell>
          <cell r="Q15">
            <v>32</v>
          </cell>
        </row>
        <row r="16">
          <cell r="M16">
            <v>2010205</v>
          </cell>
          <cell r="N16" t="str">
            <v>委员视察</v>
          </cell>
          <cell r="O16">
            <v>20</v>
          </cell>
          <cell r="P16">
            <v>20</v>
          </cell>
          <cell r="Q16">
            <v>16</v>
          </cell>
        </row>
        <row r="17">
          <cell r="M17">
            <v>2010206</v>
          </cell>
          <cell r="N17" t="str">
            <v>参政议政</v>
          </cell>
          <cell r="O17">
            <v>0</v>
          </cell>
          <cell r="P17">
            <v>0</v>
          </cell>
          <cell r="Q17">
            <v>0</v>
          </cell>
        </row>
        <row r="18">
          <cell r="M18">
            <v>2010250</v>
          </cell>
          <cell r="N18" t="str">
            <v>事业运行</v>
          </cell>
          <cell r="O18">
            <v>0</v>
          </cell>
          <cell r="P18">
            <v>0</v>
          </cell>
          <cell r="Q18">
            <v>0</v>
          </cell>
        </row>
        <row r="19">
          <cell r="M19">
            <v>2010299</v>
          </cell>
          <cell r="N19" t="str">
            <v>其他政协事务支出</v>
          </cell>
          <cell r="O19">
            <v>0</v>
          </cell>
          <cell r="P19">
            <v>6</v>
          </cell>
          <cell r="Q19">
            <v>10</v>
          </cell>
        </row>
        <row r="20">
          <cell r="M20">
            <v>2010301</v>
          </cell>
          <cell r="N20" t="str">
            <v>行政运行</v>
          </cell>
          <cell r="O20">
            <v>4577</v>
          </cell>
          <cell r="P20">
            <v>1009</v>
          </cell>
          <cell r="Q20">
            <v>3906</v>
          </cell>
        </row>
        <row r="21">
          <cell r="M21">
            <v>2010302</v>
          </cell>
          <cell r="N21" t="str">
            <v>一般行政管理事务</v>
          </cell>
          <cell r="O21">
            <v>1056</v>
          </cell>
          <cell r="P21">
            <v>526</v>
          </cell>
          <cell r="Q21">
            <v>939</v>
          </cell>
        </row>
        <row r="22">
          <cell r="M22">
            <v>2010303</v>
          </cell>
          <cell r="N22" t="str">
            <v>机关服务</v>
          </cell>
          <cell r="O22">
            <v>1435</v>
          </cell>
          <cell r="P22">
            <v>1668</v>
          </cell>
          <cell r="Q22">
            <v>517</v>
          </cell>
        </row>
        <row r="23">
          <cell r="M23">
            <v>2010304</v>
          </cell>
          <cell r="N23" t="str">
            <v>专项服务</v>
          </cell>
          <cell r="O23">
            <v>0</v>
          </cell>
          <cell r="P23">
            <v>0</v>
          </cell>
          <cell r="Q23">
            <v>0</v>
          </cell>
        </row>
        <row r="24">
          <cell r="M24">
            <v>2010305</v>
          </cell>
          <cell r="N24" t="str">
            <v>专项业务及机关事务管理</v>
          </cell>
          <cell r="O24">
            <v>0</v>
          </cell>
          <cell r="P24">
            <v>0</v>
          </cell>
          <cell r="Q24">
            <v>0</v>
          </cell>
        </row>
        <row r="25">
          <cell r="M25">
            <v>2010306</v>
          </cell>
          <cell r="N25" t="str">
            <v>政务公开审批</v>
          </cell>
          <cell r="O25">
            <v>0</v>
          </cell>
          <cell r="P25">
            <v>0</v>
          </cell>
          <cell r="Q25">
            <v>0</v>
          </cell>
        </row>
        <row r="26">
          <cell r="M26">
            <v>2010309</v>
          </cell>
          <cell r="N26" t="str">
            <v>参事事务</v>
          </cell>
          <cell r="O26">
            <v>0</v>
          </cell>
          <cell r="P26">
            <v>0</v>
          </cell>
          <cell r="Q26">
            <v>0</v>
          </cell>
        </row>
        <row r="27">
          <cell r="M27">
            <v>2010350</v>
          </cell>
          <cell r="N27" t="str">
            <v>事业运行</v>
          </cell>
          <cell r="O27">
            <v>0</v>
          </cell>
          <cell r="P27">
            <v>0</v>
          </cell>
          <cell r="Q27">
            <v>0</v>
          </cell>
        </row>
        <row r="28">
          <cell r="M28">
            <v>2010399</v>
          </cell>
          <cell r="N28" t="str">
            <v>其他政府办公厅（室）及相关机构事务支出</v>
          </cell>
          <cell r="O28">
            <v>626</v>
          </cell>
          <cell r="P28">
            <v>0</v>
          </cell>
          <cell r="Q28">
            <v>60</v>
          </cell>
        </row>
        <row r="29">
          <cell r="M29">
            <v>2010401</v>
          </cell>
          <cell r="N29" t="str">
            <v>行政运行</v>
          </cell>
          <cell r="O29">
            <v>404</v>
          </cell>
          <cell r="P29">
            <v>556</v>
          </cell>
          <cell r="Q29">
            <v>405</v>
          </cell>
        </row>
        <row r="30">
          <cell r="M30">
            <v>2010402</v>
          </cell>
          <cell r="N30" t="str">
            <v>一般行政管理事务</v>
          </cell>
          <cell r="O30">
            <v>0</v>
          </cell>
          <cell r="P30">
            <v>0</v>
          </cell>
          <cell r="Q30">
            <v>0</v>
          </cell>
        </row>
        <row r="31">
          <cell r="M31">
            <v>2010403</v>
          </cell>
          <cell r="N31" t="str">
            <v>机关服务</v>
          </cell>
          <cell r="O31">
            <v>0</v>
          </cell>
          <cell r="P31">
            <v>0</v>
          </cell>
          <cell r="Q31">
            <v>0</v>
          </cell>
        </row>
        <row r="32">
          <cell r="M32">
            <v>2010404</v>
          </cell>
          <cell r="N32" t="str">
            <v>战略规划与实施</v>
          </cell>
          <cell r="O32">
            <v>0</v>
          </cell>
          <cell r="P32">
            <v>0</v>
          </cell>
          <cell r="Q32">
            <v>0</v>
          </cell>
        </row>
        <row r="33">
          <cell r="M33">
            <v>2010405</v>
          </cell>
          <cell r="N33" t="str">
            <v>日常经济运行调节</v>
          </cell>
          <cell r="O33">
            <v>0</v>
          </cell>
          <cell r="P33">
            <v>0</v>
          </cell>
          <cell r="Q33">
            <v>0</v>
          </cell>
        </row>
        <row r="34">
          <cell r="M34">
            <v>2010406</v>
          </cell>
          <cell r="N34" t="str">
            <v>社会事业发展规划</v>
          </cell>
          <cell r="O34">
            <v>0</v>
          </cell>
          <cell r="P34">
            <v>0</v>
          </cell>
          <cell r="Q34">
            <v>0</v>
          </cell>
        </row>
        <row r="35">
          <cell r="M35">
            <v>2010407</v>
          </cell>
          <cell r="N35" t="str">
            <v>经济体制改革研究</v>
          </cell>
          <cell r="O35">
            <v>0</v>
          </cell>
          <cell r="P35">
            <v>0</v>
          </cell>
          <cell r="Q35">
            <v>0</v>
          </cell>
        </row>
        <row r="36">
          <cell r="M36">
            <v>2010408</v>
          </cell>
          <cell r="N36" t="str">
            <v>物价管理</v>
          </cell>
          <cell r="O36">
            <v>0</v>
          </cell>
          <cell r="P36">
            <v>0</v>
          </cell>
          <cell r="Q36">
            <v>0</v>
          </cell>
        </row>
        <row r="37">
          <cell r="M37">
            <v>2010450</v>
          </cell>
          <cell r="N37" t="str">
            <v>事业运行</v>
          </cell>
          <cell r="O37">
            <v>0</v>
          </cell>
          <cell r="P37">
            <v>0</v>
          </cell>
          <cell r="Q37">
            <v>0</v>
          </cell>
        </row>
        <row r="38">
          <cell r="M38">
            <v>2010499</v>
          </cell>
          <cell r="N38" t="str">
            <v>其他发展与改革事务支出</v>
          </cell>
          <cell r="O38">
            <v>19</v>
          </cell>
          <cell r="P38">
            <v>25</v>
          </cell>
          <cell r="Q38">
            <v>25</v>
          </cell>
        </row>
        <row r="39">
          <cell r="M39">
            <v>2010501</v>
          </cell>
          <cell r="N39" t="str">
            <v>行政运行</v>
          </cell>
          <cell r="O39">
            <v>142</v>
          </cell>
          <cell r="P39">
            <v>129</v>
          </cell>
          <cell r="Q39">
            <v>124</v>
          </cell>
        </row>
        <row r="40">
          <cell r="M40">
            <v>2010502</v>
          </cell>
          <cell r="N40" t="str">
            <v>一般行政管理事务</v>
          </cell>
          <cell r="O40">
            <v>43</v>
          </cell>
          <cell r="P40">
            <v>192</v>
          </cell>
          <cell r="Q40">
            <v>133</v>
          </cell>
        </row>
        <row r="41">
          <cell r="M41">
            <v>2010503</v>
          </cell>
          <cell r="N41" t="str">
            <v>机关服务</v>
          </cell>
          <cell r="O41">
            <v>0</v>
          </cell>
          <cell r="P41">
            <v>0</v>
          </cell>
          <cell r="Q41">
            <v>0</v>
          </cell>
        </row>
        <row r="42">
          <cell r="M42">
            <v>2010504</v>
          </cell>
          <cell r="N42" t="str">
            <v>信息事务</v>
          </cell>
          <cell r="O42">
            <v>0</v>
          </cell>
          <cell r="P42">
            <v>0</v>
          </cell>
          <cell r="Q42">
            <v>0</v>
          </cell>
        </row>
        <row r="43">
          <cell r="M43">
            <v>2010505</v>
          </cell>
          <cell r="N43" t="str">
            <v>专项统计业务</v>
          </cell>
          <cell r="O43">
            <v>0</v>
          </cell>
          <cell r="P43">
            <v>0</v>
          </cell>
          <cell r="Q43">
            <v>0</v>
          </cell>
        </row>
        <row r="44">
          <cell r="M44">
            <v>2010506</v>
          </cell>
          <cell r="N44" t="str">
            <v>统计管理</v>
          </cell>
          <cell r="O44">
            <v>0</v>
          </cell>
          <cell r="P44">
            <v>0</v>
          </cell>
          <cell r="Q44">
            <v>0</v>
          </cell>
        </row>
        <row r="45">
          <cell r="M45">
            <v>2010507</v>
          </cell>
          <cell r="N45" t="str">
            <v>专项普查活动</v>
          </cell>
          <cell r="O45">
            <v>0</v>
          </cell>
          <cell r="P45">
            <v>60</v>
          </cell>
          <cell r="Q45">
            <v>21</v>
          </cell>
        </row>
        <row r="46">
          <cell r="M46">
            <v>2010508</v>
          </cell>
          <cell r="N46" t="str">
            <v>统计抽样调查</v>
          </cell>
          <cell r="O46">
            <v>0</v>
          </cell>
          <cell r="P46">
            <v>0</v>
          </cell>
          <cell r="Q46">
            <v>0</v>
          </cell>
        </row>
        <row r="47">
          <cell r="M47">
            <v>2010550</v>
          </cell>
          <cell r="N47" t="str">
            <v>事业运行</v>
          </cell>
          <cell r="O47">
            <v>0</v>
          </cell>
          <cell r="P47">
            <v>0</v>
          </cell>
          <cell r="Q47">
            <v>0</v>
          </cell>
        </row>
        <row r="48">
          <cell r="M48">
            <v>2010599</v>
          </cell>
          <cell r="N48" t="str">
            <v>其他统计信息事务支出</v>
          </cell>
          <cell r="O48">
            <v>0</v>
          </cell>
          <cell r="P48">
            <v>0</v>
          </cell>
          <cell r="Q48">
            <v>0</v>
          </cell>
        </row>
        <row r="49">
          <cell r="M49">
            <v>2010601</v>
          </cell>
          <cell r="N49" t="str">
            <v>行政运行</v>
          </cell>
          <cell r="O49">
            <v>974</v>
          </cell>
          <cell r="P49">
            <v>1204</v>
          </cell>
          <cell r="Q49">
            <v>891</v>
          </cell>
        </row>
        <row r="50">
          <cell r="M50">
            <v>2010602</v>
          </cell>
          <cell r="N50" t="str">
            <v>一般行政管理事务</v>
          </cell>
          <cell r="O50">
            <v>40</v>
          </cell>
          <cell r="P50">
            <v>0</v>
          </cell>
          <cell r="Q50">
            <v>144</v>
          </cell>
        </row>
        <row r="51">
          <cell r="M51">
            <v>2010603</v>
          </cell>
          <cell r="N51" t="str">
            <v>机关服务</v>
          </cell>
          <cell r="O51">
            <v>0</v>
          </cell>
          <cell r="P51">
            <v>0</v>
          </cell>
          <cell r="Q51">
            <v>0</v>
          </cell>
        </row>
        <row r="52">
          <cell r="M52">
            <v>2010604</v>
          </cell>
          <cell r="N52" t="str">
            <v>预算改革业务</v>
          </cell>
          <cell r="O52">
            <v>0</v>
          </cell>
          <cell r="P52">
            <v>0</v>
          </cell>
          <cell r="Q52">
            <v>0</v>
          </cell>
        </row>
        <row r="53">
          <cell r="M53">
            <v>2010605</v>
          </cell>
          <cell r="N53" t="str">
            <v>财政国库业务</v>
          </cell>
          <cell r="O53">
            <v>0</v>
          </cell>
          <cell r="P53">
            <v>0</v>
          </cell>
          <cell r="Q53">
            <v>0</v>
          </cell>
        </row>
        <row r="54">
          <cell r="M54">
            <v>2010606</v>
          </cell>
          <cell r="N54" t="str">
            <v>财政监察</v>
          </cell>
          <cell r="O54">
            <v>0</v>
          </cell>
          <cell r="P54">
            <v>0</v>
          </cell>
          <cell r="Q54">
            <v>0</v>
          </cell>
        </row>
        <row r="55">
          <cell r="M55">
            <v>2010607</v>
          </cell>
          <cell r="N55" t="str">
            <v>信息化建设</v>
          </cell>
          <cell r="O55">
            <v>0</v>
          </cell>
          <cell r="P55">
            <v>0</v>
          </cell>
          <cell r="Q55">
            <v>0</v>
          </cell>
        </row>
        <row r="56">
          <cell r="M56">
            <v>2010608</v>
          </cell>
          <cell r="N56" t="str">
            <v>财政委托业务支出</v>
          </cell>
          <cell r="O56">
            <v>0</v>
          </cell>
          <cell r="P56">
            <v>0</v>
          </cell>
          <cell r="Q56">
            <v>0</v>
          </cell>
        </row>
        <row r="57">
          <cell r="M57">
            <v>2010650</v>
          </cell>
          <cell r="N57" t="str">
            <v>事业运行</v>
          </cell>
          <cell r="O57">
            <v>0</v>
          </cell>
          <cell r="P57">
            <v>0</v>
          </cell>
          <cell r="Q57">
            <v>0</v>
          </cell>
        </row>
        <row r="58">
          <cell r="M58">
            <v>2010699</v>
          </cell>
          <cell r="N58" t="str">
            <v>其他财政事务支出</v>
          </cell>
          <cell r="O58">
            <v>167</v>
          </cell>
          <cell r="P58">
            <v>198</v>
          </cell>
          <cell r="Q58">
            <v>0</v>
          </cell>
        </row>
        <row r="59">
          <cell r="M59">
            <v>2010701</v>
          </cell>
          <cell r="N59" t="str">
            <v>行政运行</v>
          </cell>
          <cell r="O59">
            <v>0</v>
          </cell>
          <cell r="P59">
            <v>4</v>
          </cell>
          <cell r="Q59">
            <v>0</v>
          </cell>
        </row>
        <row r="60">
          <cell r="M60">
            <v>2010702</v>
          </cell>
          <cell r="N60" t="str">
            <v>一般行政管理事务</v>
          </cell>
          <cell r="O60">
            <v>0</v>
          </cell>
          <cell r="P60">
            <v>0</v>
          </cell>
          <cell r="Q60">
            <v>0</v>
          </cell>
        </row>
        <row r="61">
          <cell r="M61">
            <v>2010703</v>
          </cell>
          <cell r="N61" t="str">
            <v>机关服务</v>
          </cell>
          <cell r="O61">
            <v>0</v>
          </cell>
          <cell r="P61">
            <v>0</v>
          </cell>
          <cell r="Q61">
            <v>0</v>
          </cell>
        </row>
        <row r="62">
          <cell r="M62">
            <v>2010709</v>
          </cell>
          <cell r="N62" t="str">
            <v>信息化建设</v>
          </cell>
          <cell r="O62">
            <v>0</v>
          </cell>
          <cell r="P62">
            <v>0</v>
          </cell>
          <cell r="Q62">
            <v>0</v>
          </cell>
        </row>
        <row r="63">
          <cell r="M63">
            <v>2010710</v>
          </cell>
          <cell r="N63" t="str">
            <v>税收业务</v>
          </cell>
          <cell r="O63">
            <v>0</v>
          </cell>
          <cell r="P63">
            <v>0</v>
          </cell>
          <cell r="Q63">
            <v>0</v>
          </cell>
        </row>
        <row r="64">
          <cell r="M64">
            <v>2010750</v>
          </cell>
          <cell r="N64" t="str">
            <v>事业运行</v>
          </cell>
          <cell r="O64">
            <v>0</v>
          </cell>
          <cell r="P64">
            <v>0</v>
          </cell>
          <cell r="Q64">
            <v>0</v>
          </cell>
        </row>
        <row r="65">
          <cell r="M65">
            <v>2010799</v>
          </cell>
          <cell r="N65" t="str">
            <v>其他税收事务支出</v>
          </cell>
          <cell r="O65">
            <v>1696</v>
          </cell>
          <cell r="P65">
            <v>0</v>
          </cell>
          <cell r="Q65">
            <v>0</v>
          </cell>
        </row>
        <row r="66">
          <cell r="M66">
            <v>2010801</v>
          </cell>
          <cell r="N66" t="str">
            <v>行政运行</v>
          </cell>
          <cell r="O66">
            <v>324</v>
          </cell>
          <cell r="P66">
            <v>416</v>
          </cell>
          <cell r="Q66">
            <v>312</v>
          </cell>
        </row>
        <row r="67">
          <cell r="M67">
            <v>2010802</v>
          </cell>
          <cell r="N67" t="str">
            <v>一般行政管理事务</v>
          </cell>
          <cell r="O67">
            <v>0</v>
          </cell>
          <cell r="P67">
            <v>0</v>
          </cell>
          <cell r="Q67">
            <v>0</v>
          </cell>
        </row>
        <row r="68">
          <cell r="M68">
            <v>2010803</v>
          </cell>
          <cell r="N68" t="str">
            <v>机关服务</v>
          </cell>
          <cell r="O68">
            <v>0</v>
          </cell>
          <cell r="P68">
            <v>0</v>
          </cell>
          <cell r="Q68">
            <v>0</v>
          </cell>
        </row>
        <row r="69">
          <cell r="M69">
            <v>2010804</v>
          </cell>
          <cell r="N69" t="str">
            <v>审计业务</v>
          </cell>
          <cell r="O69">
            <v>15</v>
          </cell>
          <cell r="P69">
            <v>305</v>
          </cell>
          <cell r="Q69">
            <v>128</v>
          </cell>
        </row>
        <row r="70">
          <cell r="M70">
            <v>2010805</v>
          </cell>
          <cell r="N70" t="str">
            <v>审计管理</v>
          </cell>
          <cell r="O70">
            <v>0</v>
          </cell>
          <cell r="P70">
            <v>0</v>
          </cell>
          <cell r="Q70">
            <v>0</v>
          </cell>
        </row>
        <row r="71">
          <cell r="M71">
            <v>2010806</v>
          </cell>
          <cell r="N71" t="str">
            <v>信息化建设</v>
          </cell>
          <cell r="O71">
            <v>0</v>
          </cell>
          <cell r="P71">
            <v>0</v>
          </cell>
          <cell r="Q71">
            <v>0</v>
          </cell>
        </row>
        <row r="72">
          <cell r="M72">
            <v>2010850</v>
          </cell>
          <cell r="N72" t="str">
            <v>事业运行</v>
          </cell>
          <cell r="O72">
            <v>0</v>
          </cell>
          <cell r="P72">
            <v>0</v>
          </cell>
          <cell r="Q72">
            <v>0</v>
          </cell>
        </row>
        <row r="73">
          <cell r="M73">
            <v>2010899</v>
          </cell>
          <cell r="N73" t="str">
            <v>其他审计事务支出</v>
          </cell>
          <cell r="O73">
            <v>0</v>
          </cell>
          <cell r="P73">
            <v>0</v>
          </cell>
          <cell r="Q73">
            <v>0</v>
          </cell>
        </row>
        <row r="74">
          <cell r="M74">
            <v>2010901</v>
          </cell>
          <cell r="N74" t="str">
            <v>行政运行</v>
          </cell>
          <cell r="O74">
            <v>0</v>
          </cell>
          <cell r="P74">
            <v>0</v>
          </cell>
          <cell r="Q74">
            <v>0</v>
          </cell>
        </row>
        <row r="75">
          <cell r="M75">
            <v>2010902</v>
          </cell>
          <cell r="N75" t="str">
            <v>一般行政管理事务</v>
          </cell>
          <cell r="O75">
            <v>0</v>
          </cell>
          <cell r="P75">
            <v>0</v>
          </cell>
          <cell r="Q75">
            <v>0</v>
          </cell>
        </row>
        <row r="76">
          <cell r="M76">
            <v>2010903</v>
          </cell>
          <cell r="N76" t="str">
            <v>机关服务</v>
          </cell>
          <cell r="O76">
            <v>0</v>
          </cell>
          <cell r="P76">
            <v>0</v>
          </cell>
          <cell r="Q76">
            <v>0</v>
          </cell>
        </row>
        <row r="77">
          <cell r="M77">
            <v>2010905</v>
          </cell>
          <cell r="N77" t="str">
            <v>缉私办案</v>
          </cell>
          <cell r="O77">
            <v>0</v>
          </cell>
          <cell r="P77">
            <v>0</v>
          </cell>
          <cell r="Q77">
            <v>0</v>
          </cell>
        </row>
        <row r="78">
          <cell r="M78">
            <v>2010907</v>
          </cell>
          <cell r="N78" t="str">
            <v>口岸管理</v>
          </cell>
          <cell r="O78">
            <v>0</v>
          </cell>
          <cell r="P78">
            <v>0</v>
          </cell>
          <cell r="Q78">
            <v>0</v>
          </cell>
        </row>
        <row r="79">
          <cell r="M79">
            <v>2010908</v>
          </cell>
          <cell r="N79" t="str">
            <v>信息化建设</v>
          </cell>
          <cell r="O79">
            <v>0</v>
          </cell>
          <cell r="P79">
            <v>0</v>
          </cell>
          <cell r="Q79">
            <v>0</v>
          </cell>
        </row>
        <row r="80">
          <cell r="M80">
            <v>2010909</v>
          </cell>
          <cell r="N80" t="str">
            <v>海关关务</v>
          </cell>
          <cell r="O80">
            <v>0</v>
          </cell>
          <cell r="P80">
            <v>0</v>
          </cell>
          <cell r="Q80">
            <v>0</v>
          </cell>
        </row>
        <row r="81">
          <cell r="M81">
            <v>2010910</v>
          </cell>
          <cell r="N81" t="str">
            <v>关税征管</v>
          </cell>
          <cell r="O81">
            <v>0</v>
          </cell>
          <cell r="P81">
            <v>0</v>
          </cell>
          <cell r="Q81">
            <v>0</v>
          </cell>
        </row>
        <row r="82">
          <cell r="M82">
            <v>2010911</v>
          </cell>
          <cell r="N82" t="str">
            <v>海关监管</v>
          </cell>
          <cell r="O82">
            <v>0</v>
          </cell>
          <cell r="P82">
            <v>0</v>
          </cell>
          <cell r="Q82">
            <v>0</v>
          </cell>
        </row>
        <row r="83">
          <cell r="M83">
            <v>2010912</v>
          </cell>
          <cell r="N83" t="str">
            <v>检验检疫</v>
          </cell>
          <cell r="O83">
            <v>0</v>
          </cell>
          <cell r="P83">
            <v>0</v>
          </cell>
          <cell r="Q83">
            <v>0</v>
          </cell>
        </row>
        <row r="84">
          <cell r="M84">
            <v>2010950</v>
          </cell>
          <cell r="N84" t="str">
            <v>事业运行</v>
          </cell>
          <cell r="O84">
            <v>0</v>
          </cell>
          <cell r="P84">
            <v>0</v>
          </cell>
          <cell r="Q84">
            <v>0</v>
          </cell>
        </row>
        <row r="85">
          <cell r="M85">
            <v>2010999</v>
          </cell>
          <cell r="N85" t="str">
            <v>其他海关事务支出</v>
          </cell>
          <cell r="O85">
            <v>0</v>
          </cell>
          <cell r="P85">
            <v>0</v>
          </cell>
          <cell r="Q85">
            <v>0</v>
          </cell>
        </row>
        <row r="86">
          <cell r="M86">
            <v>2011101</v>
          </cell>
          <cell r="N86" t="str">
            <v>行政运行</v>
          </cell>
          <cell r="O86">
            <v>2045</v>
          </cell>
          <cell r="P86">
            <v>2102</v>
          </cell>
          <cell r="Q86">
            <v>1325</v>
          </cell>
        </row>
        <row r="87">
          <cell r="M87">
            <v>2011102</v>
          </cell>
          <cell r="N87" t="str">
            <v>一般行政管理事务</v>
          </cell>
          <cell r="O87">
            <v>238</v>
          </cell>
          <cell r="P87">
            <v>271</v>
          </cell>
          <cell r="Q87">
            <v>918</v>
          </cell>
        </row>
        <row r="88">
          <cell r="M88">
            <v>2011103</v>
          </cell>
          <cell r="N88" t="str">
            <v>机关服务</v>
          </cell>
          <cell r="O88">
            <v>0</v>
          </cell>
          <cell r="P88">
            <v>0</v>
          </cell>
          <cell r="Q88">
            <v>0</v>
          </cell>
        </row>
        <row r="89">
          <cell r="M89">
            <v>2011104</v>
          </cell>
          <cell r="N89" t="str">
            <v>大案要案查处</v>
          </cell>
          <cell r="O89">
            <v>0</v>
          </cell>
          <cell r="P89">
            <v>0</v>
          </cell>
          <cell r="Q89">
            <v>0</v>
          </cell>
        </row>
        <row r="90">
          <cell r="M90">
            <v>2011105</v>
          </cell>
          <cell r="N90" t="str">
            <v>派驻派出机构</v>
          </cell>
          <cell r="O90">
            <v>0</v>
          </cell>
          <cell r="P90">
            <v>0</v>
          </cell>
          <cell r="Q90">
            <v>0</v>
          </cell>
        </row>
        <row r="91">
          <cell r="M91">
            <v>2011106</v>
          </cell>
          <cell r="N91" t="str">
            <v>巡视工作</v>
          </cell>
          <cell r="O91">
            <v>0</v>
          </cell>
          <cell r="P91">
            <v>0</v>
          </cell>
          <cell r="Q91">
            <v>0</v>
          </cell>
        </row>
        <row r="92">
          <cell r="M92">
            <v>2011150</v>
          </cell>
          <cell r="N92" t="str">
            <v>事业运行</v>
          </cell>
          <cell r="O92">
            <v>0</v>
          </cell>
          <cell r="P92">
            <v>0</v>
          </cell>
          <cell r="Q92">
            <v>0</v>
          </cell>
        </row>
        <row r="93">
          <cell r="M93">
            <v>2011199</v>
          </cell>
          <cell r="N93" t="str">
            <v>其他纪检监察事务支出</v>
          </cell>
          <cell r="O93">
            <v>0</v>
          </cell>
          <cell r="P93">
            <v>0</v>
          </cell>
          <cell r="Q93">
            <v>25</v>
          </cell>
        </row>
        <row r="94">
          <cell r="M94">
            <v>2011301</v>
          </cell>
          <cell r="N94" t="str">
            <v>行政运行</v>
          </cell>
          <cell r="O94">
            <v>0</v>
          </cell>
          <cell r="P94">
            <v>332</v>
          </cell>
          <cell r="Q94">
            <v>0</v>
          </cell>
        </row>
        <row r="95">
          <cell r="M95">
            <v>2011302</v>
          </cell>
          <cell r="N95" t="str">
            <v>一般行政管理事务</v>
          </cell>
          <cell r="O95">
            <v>0</v>
          </cell>
          <cell r="P95">
            <v>0</v>
          </cell>
          <cell r="Q95">
            <v>0</v>
          </cell>
        </row>
        <row r="96">
          <cell r="M96">
            <v>2011303</v>
          </cell>
          <cell r="N96" t="str">
            <v>机关服务</v>
          </cell>
          <cell r="O96">
            <v>0</v>
          </cell>
          <cell r="P96">
            <v>0</v>
          </cell>
          <cell r="Q96">
            <v>0</v>
          </cell>
        </row>
        <row r="97">
          <cell r="M97">
            <v>2011304</v>
          </cell>
          <cell r="N97" t="str">
            <v>对外贸易管理</v>
          </cell>
          <cell r="O97">
            <v>0</v>
          </cell>
          <cell r="P97">
            <v>0</v>
          </cell>
          <cell r="Q97">
            <v>0</v>
          </cell>
        </row>
        <row r="98">
          <cell r="M98">
            <v>2011305</v>
          </cell>
          <cell r="N98" t="str">
            <v>国际经济合作</v>
          </cell>
          <cell r="O98">
            <v>0</v>
          </cell>
          <cell r="P98">
            <v>0</v>
          </cell>
          <cell r="Q98">
            <v>0</v>
          </cell>
        </row>
        <row r="99">
          <cell r="M99">
            <v>2011306</v>
          </cell>
          <cell r="N99" t="str">
            <v>外资管理</v>
          </cell>
          <cell r="O99">
            <v>0</v>
          </cell>
          <cell r="P99">
            <v>0</v>
          </cell>
          <cell r="Q99">
            <v>0</v>
          </cell>
        </row>
        <row r="100">
          <cell r="M100">
            <v>2011307</v>
          </cell>
          <cell r="N100" t="str">
            <v>国内贸易管理</v>
          </cell>
          <cell r="O100">
            <v>0</v>
          </cell>
          <cell r="P100">
            <v>0</v>
          </cell>
          <cell r="Q100">
            <v>0</v>
          </cell>
        </row>
        <row r="101">
          <cell r="M101">
            <v>2011308</v>
          </cell>
          <cell r="N101" t="str">
            <v>招商引资</v>
          </cell>
          <cell r="O101">
            <v>12</v>
          </cell>
          <cell r="P101">
            <v>0</v>
          </cell>
          <cell r="Q101">
            <v>20</v>
          </cell>
        </row>
        <row r="102">
          <cell r="M102">
            <v>2011350</v>
          </cell>
          <cell r="N102" t="str">
            <v>事业运行</v>
          </cell>
          <cell r="O102">
            <v>0</v>
          </cell>
          <cell r="P102">
            <v>0</v>
          </cell>
          <cell r="Q102">
            <v>0</v>
          </cell>
        </row>
        <row r="103">
          <cell r="M103">
            <v>2011399</v>
          </cell>
          <cell r="N103" t="str">
            <v>其他商贸事务支出</v>
          </cell>
          <cell r="O103">
            <v>0</v>
          </cell>
          <cell r="P103">
            <v>0</v>
          </cell>
          <cell r="Q103">
            <v>0</v>
          </cell>
        </row>
        <row r="104">
          <cell r="M104">
            <v>2011401</v>
          </cell>
          <cell r="N104" t="str">
            <v>行政运行</v>
          </cell>
          <cell r="O104">
            <v>0</v>
          </cell>
          <cell r="P104">
            <v>0</v>
          </cell>
          <cell r="Q104">
            <v>0</v>
          </cell>
        </row>
        <row r="105">
          <cell r="M105">
            <v>2011402</v>
          </cell>
          <cell r="N105" t="str">
            <v>一般行政管理事务</v>
          </cell>
          <cell r="O105">
            <v>0</v>
          </cell>
          <cell r="P105">
            <v>0</v>
          </cell>
          <cell r="Q105">
            <v>0</v>
          </cell>
        </row>
        <row r="106">
          <cell r="M106">
            <v>2011403</v>
          </cell>
          <cell r="N106" t="str">
            <v>机关服务</v>
          </cell>
          <cell r="O106">
            <v>0</v>
          </cell>
          <cell r="P106">
            <v>0</v>
          </cell>
          <cell r="Q106">
            <v>0</v>
          </cell>
        </row>
        <row r="107">
          <cell r="M107">
            <v>2011404</v>
          </cell>
          <cell r="N107" t="str">
            <v>专利审批</v>
          </cell>
          <cell r="O107">
            <v>0</v>
          </cell>
          <cell r="P107">
            <v>0</v>
          </cell>
          <cell r="Q107">
            <v>0</v>
          </cell>
        </row>
        <row r="108">
          <cell r="M108">
            <v>2011405</v>
          </cell>
          <cell r="N108" t="str">
            <v>知识产权战略和规划</v>
          </cell>
          <cell r="O108">
            <v>0</v>
          </cell>
          <cell r="P108">
            <v>0</v>
          </cell>
          <cell r="Q108">
            <v>0</v>
          </cell>
        </row>
        <row r="109">
          <cell r="M109">
            <v>2011408</v>
          </cell>
          <cell r="N109" t="str">
            <v>国际合作与交流</v>
          </cell>
          <cell r="O109">
            <v>0</v>
          </cell>
          <cell r="P109">
            <v>0</v>
          </cell>
          <cell r="Q109">
            <v>0</v>
          </cell>
        </row>
        <row r="110">
          <cell r="M110">
            <v>2011409</v>
          </cell>
          <cell r="N110" t="str">
            <v>知识产权宏观管理</v>
          </cell>
          <cell r="O110">
            <v>0</v>
          </cell>
          <cell r="P110">
            <v>0</v>
          </cell>
          <cell r="Q110">
            <v>0</v>
          </cell>
        </row>
        <row r="111">
          <cell r="M111">
            <v>2011410</v>
          </cell>
          <cell r="N111" t="str">
            <v>商标管理</v>
          </cell>
          <cell r="O111">
            <v>0</v>
          </cell>
          <cell r="P111">
            <v>0</v>
          </cell>
          <cell r="Q111">
            <v>0</v>
          </cell>
        </row>
        <row r="112">
          <cell r="M112">
            <v>2011411</v>
          </cell>
          <cell r="N112" t="str">
            <v>原产地地理标志管理</v>
          </cell>
          <cell r="O112">
            <v>0</v>
          </cell>
          <cell r="P112">
            <v>0</v>
          </cell>
          <cell r="Q112">
            <v>0</v>
          </cell>
        </row>
        <row r="113">
          <cell r="M113">
            <v>2011450</v>
          </cell>
          <cell r="N113" t="str">
            <v>事业运行</v>
          </cell>
          <cell r="O113">
            <v>0</v>
          </cell>
          <cell r="P113">
            <v>0</v>
          </cell>
          <cell r="Q113">
            <v>0</v>
          </cell>
        </row>
        <row r="114">
          <cell r="M114">
            <v>2011499</v>
          </cell>
          <cell r="N114" t="str">
            <v>其他知识产权事务支出</v>
          </cell>
          <cell r="O114">
            <v>0</v>
          </cell>
          <cell r="P114">
            <v>3</v>
          </cell>
          <cell r="Q114">
            <v>3</v>
          </cell>
        </row>
        <row r="115">
          <cell r="M115">
            <v>2012301</v>
          </cell>
          <cell r="N115" t="str">
            <v>行政运行</v>
          </cell>
          <cell r="O115">
            <v>0</v>
          </cell>
          <cell r="P115">
            <v>0</v>
          </cell>
          <cell r="Q115">
            <v>5</v>
          </cell>
        </row>
        <row r="116">
          <cell r="M116">
            <v>2012302</v>
          </cell>
          <cell r="N116" t="str">
            <v>一般行政管理事务</v>
          </cell>
          <cell r="O116">
            <v>0</v>
          </cell>
          <cell r="P116">
            <v>0</v>
          </cell>
          <cell r="Q116">
            <v>0</v>
          </cell>
        </row>
        <row r="117">
          <cell r="M117">
            <v>2012303</v>
          </cell>
          <cell r="N117" t="str">
            <v>机关服务</v>
          </cell>
          <cell r="O117">
            <v>0</v>
          </cell>
          <cell r="P117">
            <v>0</v>
          </cell>
          <cell r="Q117">
            <v>0</v>
          </cell>
        </row>
        <row r="118">
          <cell r="M118">
            <v>2012304</v>
          </cell>
          <cell r="N118" t="str">
            <v>民族工作专项</v>
          </cell>
          <cell r="O118">
            <v>0</v>
          </cell>
          <cell r="P118">
            <v>0</v>
          </cell>
          <cell r="Q118">
            <v>0</v>
          </cell>
        </row>
        <row r="119">
          <cell r="M119">
            <v>2012350</v>
          </cell>
          <cell r="N119" t="str">
            <v>事业运行</v>
          </cell>
          <cell r="O119">
            <v>0</v>
          </cell>
          <cell r="P119">
            <v>0</v>
          </cell>
          <cell r="Q119">
            <v>0</v>
          </cell>
        </row>
        <row r="120">
          <cell r="M120">
            <v>2012399</v>
          </cell>
          <cell r="N120" t="str">
            <v>其他民族事务支出</v>
          </cell>
          <cell r="O120">
            <v>0</v>
          </cell>
          <cell r="P120">
            <v>5</v>
          </cell>
          <cell r="Q120">
            <v>0</v>
          </cell>
        </row>
        <row r="121">
          <cell r="M121">
            <v>2012501</v>
          </cell>
          <cell r="N121" t="str">
            <v>行政运行</v>
          </cell>
          <cell r="O121">
            <v>0</v>
          </cell>
          <cell r="P121">
            <v>0</v>
          </cell>
          <cell r="Q121">
            <v>0</v>
          </cell>
        </row>
        <row r="122">
          <cell r="M122">
            <v>2012502</v>
          </cell>
          <cell r="N122" t="str">
            <v>一般行政管理事务</v>
          </cell>
          <cell r="O122">
            <v>0</v>
          </cell>
          <cell r="P122">
            <v>0</v>
          </cell>
          <cell r="Q122">
            <v>0</v>
          </cell>
        </row>
        <row r="123">
          <cell r="M123">
            <v>2012503</v>
          </cell>
          <cell r="N123" t="str">
            <v>机关服务</v>
          </cell>
          <cell r="O123">
            <v>0</v>
          </cell>
          <cell r="P123">
            <v>0</v>
          </cell>
          <cell r="Q123">
            <v>0</v>
          </cell>
        </row>
        <row r="124">
          <cell r="M124">
            <v>2012504</v>
          </cell>
          <cell r="N124" t="str">
            <v>港澳事务</v>
          </cell>
          <cell r="O124">
            <v>0</v>
          </cell>
          <cell r="P124">
            <v>0</v>
          </cell>
          <cell r="Q124">
            <v>0</v>
          </cell>
        </row>
        <row r="125">
          <cell r="M125">
            <v>2012505</v>
          </cell>
          <cell r="N125" t="str">
            <v>台湾事务</v>
          </cell>
          <cell r="O125">
            <v>0</v>
          </cell>
          <cell r="P125">
            <v>0</v>
          </cell>
          <cell r="Q125">
            <v>0</v>
          </cell>
        </row>
        <row r="126">
          <cell r="M126">
            <v>2012550</v>
          </cell>
          <cell r="N126" t="str">
            <v>事业运行</v>
          </cell>
          <cell r="O126">
            <v>0</v>
          </cell>
          <cell r="P126">
            <v>0</v>
          </cell>
          <cell r="Q126">
            <v>0</v>
          </cell>
        </row>
        <row r="127">
          <cell r="M127">
            <v>2012599</v>
          </cell>
          <cell r="N127" t="str">
            <v>其他港澳台事务支出</v>
          </cell>
          <cell r="O127">
            <v>0</v>
          </cell>
          <cell r="P127">
            <v>0</v>
          </cell>
          <cell r="Q127">
            <v>0</v>
          </cell>
        </row>
        <row r="128">
          <cell r="M128">
            <v>2012601</v>
          </cell>
          <cell r="N128" t="str">
            <v>行政运行</v>
          </cell>
          <cell r="O128">
            <v>3</v>
          </cell>
          <cell r="P128">
            <v>0</v>
          </cell>
          <cell r="Q128">
            <v>0</v>
          </cell>
        </row>
        <row r="129">
          <cell r="M129">
            <v>2012602</v>
          </cell>
          <cell r="N129" t="str">
            <v>一般行政管理事务</v>
          </cell>
          <cell r="O129">
            <v>0</v>
          </cell>
          <cell r="P129">
            <v>0</v>
          </cell>
          <cell r="Q129">
            <v>0</v>
          </cell>
        </row>
        <row r="130">
          <cell r="M130">
            <v>2012603</v>
          </cell>
          <cell r="N130" t="str">
            <v>机关服务</v>
          </cell>
          <cell r="O130">
            <v>0</v>
          </cell>
          <cell r="P130">
            <v>0</v>
          </cell>
          <cell r="Q130">
            <v>0</v>
          </cell>
        </row>
        <row r="131">
          <cell r="M131">
            <v>2012604</v>
          </cell>
          <cell r="N131" t="str">
            <v>档案馆</v>
          </cell>
          <cell r="O131">
            <v>120</v>
          </cell>
          <cell r="P131">
            <v>15</v>
          </cell>
          <cell r="Q131">
            <v>15</v>
          </cell>
        </row>
        <row r="132">
          <cell r="M132">
            <v>2012699</v>
          </cell>
          <cell r="N132" t="str">
            <v>其他档案事务支出</v>
          </cell>
          <cell r="O132">
            <v>0</v>
          </cell>
          <cell r="P132">
            <v>0</v>
          </cell>
          <cell r="Q132">
            <v>0</v>
          </cell>
        </row>
        <row r="133">
          <cell r="M133">
            <v>2012801</v>
          </cell>
          <cell r="N133" t="str">
            <v>行政运行</v>
          </cell>
          <cell r="O133">
            <v>37</v>
          </cell>
          <cell r="P133">
            <v>42</v>
          </cell>
          <cell r="Q133">
            <v>44</v>
          </cell>
        </row>
        <row r="134">
          <cell r="M134">
            <v>2012802</v>
          </cell>
          <cell r="N134" t="str">
            <v>一般行政管理事务</v>
          </cell>
          <cell r="O134">
            <v>5</v>
          </cell>
          <cell r="P134">
            <v>10</v>
          </cell>
          <cell r="Q134">
            <v>0</v>
          </cell>
        </row>
        <row r="135">
          <cell r="M135">
            <v>2012803</v>
          </cell>
          <cell r="N135" t="str">
            <v>机关服务</v>
          </cell>
          <cell r="O135">
            <v>0</v>
          </cell>
          <cell r="P135">
            <v>0</v>
          </cell>
          <cell r="Q135">
            <v>0</v>
          </cell>
        </row>
        <row r="136">
          <cell r="M136">
            <v>2012804</v>
          </cell>
          <cell r="N136" t="str">
            <v>参政议政</v>
          </cell>
          <cell r="O136">
            <v>0</v>
          </cell>
          <cell r="P136">
            <v>0</v>
          </cell>
          <cell r="Q136">
            <v>5</v>
          </cell>
        </row>
        <row r="137">
          <cell r="M137">
            <v>2012850</v>
          </cell>
          <cell r="N137" t="str">
            <v>事业运行</v>
          </cell>
          <cell r="O137">
            <v>21</v>
          </cell>
          <cell r="P137">
            <v>18</v>
          </cell>
          <cell r="Q137">
            <v>11</v>
          </cell>
        </row>
        <row r="138">
          <cell r="M138">
            <v>2012899</v>
          </cell>
          <cell r="N138" t="str">
            <v>其他民主党派及工商联事务支出</v>
          </cell>
          <cell r="O138">
            <v>0</v>
          </cell>
          <cell r="P138">
            <v>15</v>
          </cell>
          <cell r="Q138">
            <v>8</v>
          </cell>
        </row>
        <row r="139">
          <cell r="M139">
            <v>2012901</v>
          </cell>
          <cell r="N139" t="str">
            <v>行政运行</v>
          </cell>
          <cell r="O139">
            <v>191</v>
          </cell>
          <cell r="P139">
            <v>243</v>
          </cell>
          <cell r="Q139">
            <v>193</v>
          </cell>
        </row>
        <row r="140">
          <cell r="M140">
            <v>2012902</v>
          </cell>
          <cell r="N140" t="str">
            <v>一般行政管理事务</v>
          </cell>
          <cell r="O140">
            <v>4</v>
          </cell>
          <cell r="P140">
            <v>14</v>
          </cell>
          <cell r="Q140">
            <v>140</v>
          </cell>
        </row>
        <row r="141">
          <cell r="M141">
            <v>2012903</v>
          </cell>
          <cell r="N141" t="str">
            <v>机关服务</v>
          </cell>
          <cell r="O141">
            <v>0</v>
          </cell>
          <cell r="P141">
            <v>0</v>
          </cell>
          <cell r="Q141">
            <v>0</v>
          </cell>
        </row>
        <row r="142">
          <cell r="M142">
            <v>2012906</v>
          </cell>
          <cell r="N142" t="str">
            <v>工会事务</v>
          </cell>
          <cell r="O142">
            <v>60</v>
          </cell>
          <cell r="P142">
            <v>5</v>
          </cell>
          <cell r="Q142">
            <v>45</v>
          </cell>
        </row>
        <row r="143">
          <cell r="M143">
            <v>2012950</v>
          </cell>
          <cell r="N143" t="str">
            <v>事业运行</v>
          </cell>
          <cell r="O143">
            <v>0</v>
          </cell>
          <cell r="P143">
            <v>0</v>
          </cell>
          <cell r="Q143">
            <v>0</v>
          </cell>
        </row>
        <row r="144">
          <cell r="M144">
            <v>2012999</v>
          </cell>
          <cell r="N144" t="str">
            <v>其他群众团体事务支出</v>
          </cell>
          <cell r="O144">
            <v>54</v>
          </cell>
          <cell r="P144">
            <v>82</v>
          </cell>
          <cell r="Q144">
            <v>74</v>
          </cell>
        </row>
        <row r="145">
          <cell r="M145">
            <v>2013101</v>
          </cell>
          <cell r="N145" t="str">
            <v>行政运行</v>
          </cell>
          <cell r="O145">
            <v>616</v>
          </cell>
          <cell r="P145">
            <v>807</v>
          </cell>
          <cell r="Q145">
            <v>417</v>
          </cell>
        </row>
        <row r="146">
          <cell r="M146">
            <v>2013102</v>
          </cell>
          <cell r="N146" t="str">
            <v>一般行政管理事务</v>
          </cell>
          <cell r="O146">
            <v>64</v>
          </cell>
          <cell r="P146">
            <v>61</v>
          </cell>
          <cell r="Q146">
            <v>212</v>
          </cell>
        </row>
        <row r="147">
          <cell r="M147">
            <v>2013103</v>
          </cell>
          <cell r="N147" t="str">
            <v>机关服务</v>
          </cell>
          <cell r="O147">
            <v>0</v>
          </cell>
          <cell r="P147">
            <v>0</v>
          </cell>
          <cell r="Q147">
            <v>0</v>
          </cell>
        </row>
        <row r="148">
          <cell r="M148">
            <v>2013105</v>
          </cell>
          <cell r="N148" t="str">
            <v>专项业务</v>
          </cell>
          <cell r="O148">
            <v>0</v>
          </cell>
          <cell r="P148">
            <v>0</v>
          </cell>
          <cell r="Q148">
            <v>0</v>
          </cell>
        </row>
        <row r="149">
          <cell r="M149">
            <v>2013150</v>
          </cell>
          <cell r="N149" t="str">
            <v>事业运行</v>
          </cell>
          <cell r="O149">
            <v>0</v>
          </cell>
          <cell r="P149">
            <v>0</v>
          </cell>
          <cell r="Q149">
            <v>0</v>
          </cell>
        </row>
        <row r="150">
          <cell r="M150">
            <v>2013199</v>
          </cell>
          <cell r="N150" t="str">
            <v>其他党委办公厅（室）及相关机构事务支出</v>
          </cell>
          <cell r="O150">
            <v>10</v>
          </cell>
          <cell r="P150">
            <v>0</v>
          </cell>
          <cell r="Q150">
            <v>0</v>
          </cell>
        </row>
        <row r="151">
          <cell r="M151">
            <v>2013201</v>
          </cell>
          <cell r="N151" t="str">
            <v>行政运行</v>
          </cell>
          <cell r="O151">
            <v>752</v>
          </cell>
          <cell r="P151">
            <v>931</v>
          </cell>
          <cell r="Q151">
            <v>663</v>
          </cell>
        </row>
        <row r="152">
          <cell r="M152">
            <v>2013202</v>
          </cell>
          <cell r="N152" t="str">
            <v>一般行政管理事务</v>
          </cell>
          <cell r="O152">
            <v>24</v>
          </cell>
          <cell r="P152">
            <v>206</v>
          </cell>
          <cell r="Q152">
            <v>329</v>
          </cell>
        </row>
        <row r="153">
          <cell r="M153">
            <v>2013203</v>
          </cell>
          <cell r="N153" t="str">
            <v>机关服务</v>
          </cell>
          <cell r="O153">
            <v>0</v>
          </cell>
          <cell r="P153">
            <v>0</v>
          </cell>
          <cell r="Q153">
            <v>0</v>
          </cell>
        </row>
        <row r="154">
          <cell r="M154">
            <v>2013204</v>
          </cell>
          <cell r="N154" t="str">
            <v>公务员事务</v>
          </cell>
          <cell r="O154">
            <v>0</v>
          </cell>
          <cell r="P154">
            <v>0</v>
          </cell>
          <cell r="Q154">
            <v>4</v>
          </cell>
        </row>
        <row r="155">
          <cell r="M155">
            <v>2013250</v>
          </cell>
          <cell r="N155" t="str">
            <v>事业运行</v>
          </cell>
          <cell r="O155">
            <v>0</v>
          </cell>
          <cell r="P155">
            <v>0</v>
          </cell>
          <cell r="Q155">
            <v>0</v>
          </cell>
        </row>
        <row r="156">
          <cell r="M156">
            <v>2013299</v>
          </cell>
          <cell r="N156" t="str">
            <v>其他组织事务支出</v>
          </cell>
          <cell r="O156">
            <v>178</v>
          </cell>
          <cell r="P156">
            <v>194</v>
          </cell>
          <cell r="Q156">
            <v>1311</v>
          </cell>
        </row>
        <row r="157">
          <cell r="M157">
            <v>2013301</v>
          </cell>
          <cell r="N157" t="str">
            <v>行政运行</v>
          </cell>
          <cell r="O157">
            <v>500</v>
          </cell>
          <cell r="P157">
            <v>431</v>
          </cell>
          <cell r="Q157">
            <v>344</v>
          </cell>
        </row>
        <row r="158">
          <cell r="M158">
            <v>2013302</v>
          </cell>
          <cell r="N158" t="str">
            <v>一般行政管理事务</v>
          </cell>
          <cell r="O158">
            <v>7</v>
          </cell>
          <cell r="P158">
            <v>0</v>
          </cell>
          <cell r="Q158">
            <v>0</v>
          </cell>
        </row>
        <row r="159">
          <cell r="M159">
            <v>2013303</v>
          </cell>
          <cell r="N159" t="str">
            <v>机关服务</v>
          </cell>
          <cell r="O159">
            <v>0</v>
          </cell>
          <cell r="P159">
            <v>0</v>
          </cell>
          <cell r="Q159">
            <v>0</v>
          </cell>
        </row>
        <row r="160">
          <cell r="M160">
            <v>2013304</v>
          </cell>
          <cell r="N160" t="str">
            <v>宣传管理</v>
          </cell>
          <cell r="O160">
            <v>0</v>
          </cell>
          <cell r="P160">
            <v>0</v>
          </cell>
          <cell r="Q160">
            <v>50</v>
          </cell>
        </row>
        <row r="161">
          <cell r="M161">
            <v>2013350</v>
          </cell>
          <cell r="N161" t="str">
            <v>事业运行</v>
          </cell>
          <cell r="O161">
            <v>0</v>
          </cell>
          <cell r="P161">
            <v>0</v>
          </cell>
          <cell r="Q161">
            <v>0</v>
          </cell>
        </row>
        <row r="162">
          <cell r="M162">
            <v>2013399</v>
          </cell>
          <cell r="N162" t="str">
            <v>其他宣传事务支出</v>
          </cell>
          <cell r="O162">
            <v>268</v>
          </cell>
          <cell r="P162">
            <v>254</v>
          </cell>
          <cell r="Q162">
            <v>289</v>
          </cell>
        </row>
        <row r="163">
          <cell r="M163">
            <v>2013401</v>
          </cell>
          <cell r="N163" t="str">
            <v>行政运行</v>
          </cell>
          <cell r="O163">
            <v>199</v>
          </cell>
          <cell r="P163">
            <v>143</v>
          </cell>
          <cell r="Q163">
            <v>100</v>
          </cell>
        </row>
        <row r="164">
          <cell r="M164">
            <v>2013402</v>
          </cell>
          <cell r="N164" t="str">
            <v>一般行政管理事务</v>
          </cell>
          <cell r="O164">
            <v>10</v>
          </cell>
          <cell r="P164">
            <v>0</v>
          </cell>
          <cell r="Q164">
            <v>0</v>
          </cell>
        </row>
        <row r="165">
          <cell r="M165">
            <v>2013403</v>
          </cell>
          <cell r="N165" t="str">
            <v>机关服务</v>
          </cell>
          <cell r="O165">
            <v>0</v>
          </cell>
          <cell r="P165">
            <v>0</v>
          </cell>
          <cell r="Q165">
            <v>0</v>
          </cell>
        </row>
        <row r="166">
          <cell r="M166">
            <v>2013404</v>
          </cell>
          <cell r="N166" t="str">
            <v>宗教事务</v>
          </cell>
          <cell r="O166">
            <v>6</v>
          </cell>
          <cell r="P166">
            <v>15</v>
          </cell>
          <cell r="Q166">
            <v>16</v>
          </cell>
        </row>
        <row r="167">
          <cell r="M167">
            <v>2013405</v>
          </cell>
          <cell r="N167" t="str">
            <v>华侨事务</v>
          </cell>
          <cell r="O167">
            <v>0</v>
          </cell>
          <cell r="P167">
            <v>0</v>
          </cell>
          <cell r="Q167">
            <v>0</v>
          </cell>
        </row>
        <row r="168">
          <cell r="M168">
            <v>2013450</v>
          </cell>
          <cell r="N168" t="str">
            <v>事业运行</v>
          </cell>
          <cell r="O168">
            <v>0</v>
          </cell>
          <cell r="P168">
            <v>0</v>
          </cell>
          <cell r="Q168">
            <v>0</v>
          </cell>
        </row>
        <row r="169">
          <cell r="M169">
            <v>2013499</v>
          </cell>
          <cell r="N169" t="str">
            <v>其他统战事务支出</v>
          </cell>
          <cell r="O169">
            <v>7</v>
          </cell>
          <cell r="P169">
            <v>26</v>
          </cell>
          <cell r="Q169">
            <v>24</v>
          </cell>
        </row>
        <row r="170">
          <cell r="M170">
            <v>2013501</v>
          </cell>
          <cell r="N170" t="str">
            <v>行政运行</v>
          </cell>
          <cell r="O170">
            <v>0</v>
          </cell>
          <cell r="P170">
            <v>0</v>
          </cell>
          <cell r="Q170">
            <v>0</v>
          </cell>
        </row>
        <row r="171">
          <cell r="M171">
            <v>2013502</v>
          </cell>
          <cell r="N171" t="str">
            <v>一般行政管理事务</v>
          </cell>
          <cell r="O171">
            <v>0</v>
          </cell>
          <cell r="P171">
            <v>0</v>
          </cell>
          <cell r="Q171">
            <v>0</v>
          </cell>
        </row>
        <row r="172">
          <cell r="M172">
            <v>2013503</v>
          </cell>
          <cell r="N172" t="str">
            <v>机关服务</v>
          </cell>
          <cell r="O172">
            <v>0</v>
          </cell>
          <cell r="P172">
            <v>0</v>
          </cell>
          <cell r="Q172">
            <v>0</v>
          </cell>
        </row>
        <row r="173">
          <cell r="M173">
            <v>2013550</v>
          </cell>
          <cell r="N173" t="str">
            <v>事业运行</v>
          </cell>
          <cell r="O173">
            <v>0</v>
          </cell>
          <cell r="P173">
            <v>0</v>
          </cell>
          <cell r="Q173">
            <v>0</v>
          </cell>
        </row>
        <row r="174">
          <cell r="M174">
            <v>2013599</v>
          </cell>
          <cell r="N174" t="str">
            <v>其他对外联络事务支出</v>
          </cell>
          <cell r="O174">
            <v>0</v>
          </cell>
          <cell r="P174">
            <v>0</v>
          </cell>
          <cell r="Q174">
            <v>0</v>
          </cell>
        </row>
        <row r="175">
          <cell r="M175">
            <v>2013601</v>
          </cell>
          <cell r="N175" t="str">
            <v>行政运行</v>
          </cell>
          <cell r="O175">
            <v>356</v>
          </cell>
          <cell r="P175">
            <v>415</v>
          </cell>
          <cell r="Q175">
            <v>240</v>
          </cell>
        </row>
        <row r="176">
          <cell r="M176">
            <v>2013602</v>
          </cell>
          <cell r="N176" t="str">
            <v>一般行政管理事务</v>
          </cell>
          <cell r="O176">
            <v>22</v>
          </cell>
          <cell r="P176">
            <v>0</v>
          </cell>
          <cell r="Q176">
            <v>30</v>
          </cell>
        </row>
        <row r="177">
          <cell r="M177">
            <v>2013603</v>
          </cell>
          <cell r="N177" t="str">
            <v>机关服务</v>
          </cell>
          <cell r="O177">
            <v>0</v>
          </cell>
          <cell r="P177">
            <v>0</v>
          </cell>
          <cell r="Q177">
            <v>0</v>
          </cell>
        </row>
        <row r="178">
          <cell r="M178">
            <v>2013650</v>
          </cell>
          <cell r="N178" t="str">
            <v>事业运行</v>
          </cell>
          <cell r="O178">
            <v>17</v>
          </cell>
          <cell r="P178">
            <v>0</v>
          </cell>
          <cell r="Q178">
            <v>0</v>
          </cell>
        </row>
        <row r="179">
          <cell r="M179">
            <v>2013699</v>
          </cell>
          <cell r="N179" t="str">
            <v>其他共产党事务支出</v>
          </cell>
          <cell r="O179">
            <v>11</v>
          </cell>
          <cell r="P179">
            <v>0</v>
          </cell>
          <cell r="Q179">
            <v>0</v>
          </cell>
        </row>
        <row r="180">
          <cell r="M180">
            <v>2013701</v>
          </cell>
          <cell r="N180" t="str">
            <v>行政运行</v>
          </cell>
          <cell r="O180">
            <v>0</v>
          </cell>
          <cell r="P180">
            <v>0</v>
          </cell>
          <cell r="Q180">
            <v>0</v>
          </cell>
        </row>
        <row r="181">
          <cell r="M181">
            <v>2013702</v>
          </cell>
          <cell r="N181" t="str">
            <v>一般行政管理事务</v>
          </cell>
          <cell r="O181">
            <v>0</v>
          </cell>
          <cell r="P181">
            <v>0</v>
          </cell>
          <cell r="Q181">
            <v>0</v>
          </cell>
        </row>
        <row r="182">
          <cell r="M182">
            <v>2013703</v>
          </cell>
          <cell r="N182" t="str">
            <v>机关服务</v>
          </cell>
          <cell r="O182">
            <v>0</v>
          </cell>
          <cell r="P182">
            <v>0</v>
          </cell>
          <cell r="Q182">
            <v>0</v>
          </cell>
        </row>
        <row r="183">
          <cell r="M183">
            <v>2013704</v>
          </cell>
          <cell r="N183" t="str">
            <v>信息安全事务</v>
          </cell>
          <cell r="O183">
            <v>0</v>
          </cell>
          <cell r="P183">
            <v>0</v>
          </cell>
          <cell r="Q183">
            <v>0</v>
          </cell>
        </row>
        <row r="184">
          <cell r="M184">
            <v>2013750</v>
          </cell>
          <cell r="N184" t="str">
            <v>事业运行</v>
          </cell>
          <cell r="O184">
            <v>0</v>
          </cell>
          <cell r="P184">
            <v>0</v>
          </cell>
          <cell r="Q184">
            <v>0</v>
          </cell>
        </row>
        <row r="185">
          <cell r="M185">
            <v>2013799</v>
          </cell>
          <cell r="N185" t="str">
            <v>其他网信事务支出</v>
          </cell>
          <cell r="O185">
            <v>0</v>
          </cell>
          <cell r="P185">
            <v>0</v>
          </cell>
          <cell r="Q185">
            <v>0</v>
          </cell>
        </row>
        <row r="186">
          <cell r="M186">
            <v>2013801</v>
          </cell>
          <cell r="N186" t="str">
            <v>行政运行</v>
          </cell>
          <cell r="O186">
            <v>971</v>
          </cell>
          <cell r="P186">
            <v>836</v>
          </cell>
          <cell r="Q186">
            <v>748</v>
          </cell>
        </row>
        <row r="187">
          <cell r="M187">
            <v>2013802</v>
          </cell>
          <cell r="N187" t="str">
            <v>一般行政管理事务</v>
          </cell>
          <cell r="O187">
            <v>0</v>
          </cell>
          <cell r="P187">
            <v>0</v>
          </cell>
          <cell r="Q187">
            <v>0</v>
          </cell>
        </row>
        <row r="188">
          <cell r="M188">
            <v>2013803</v>
          </cell>
          <cell r="N188" t="str">
            <v>机关服务</v>
          </cell>
          <cell r="O188">
            <v>0</v>
          </cell>
          <cell r="P188">
            <v>0</v>
          </cell>
          <cell r="Q188">
            <v>0</v>
          </cell>
        </row>
        <row r="189">
          <cell r="M189">
            <v>2013804</v>
          </cell>
          <cell r="N189" t="str">
            <v>市场主体管理</v>
          </cell>
          <cell r="O189">
            <v>0</v>
          </cell>
          <cell r="P189">
            <v>0</v>
          </cell>
          <cell r="Q189">
            <v>0</v>
          </cell>
        </row>
        <row r="190">
          <cell r="M190">
            <v>2013805</v>
          </cell>
          <cell r="N190" t="str">
            <v>市场秩序执法</v>
          </cell>
          <cell r="O190">
            <v>0</v>
          </cell>
          <cell r="P190">
            <v>0</v>
          </cell>
          <cell r="Q190">
            <v>0</v>
          </cell>
        </row>
        <row r="191">
          <cell r="M191">
            <v>2013808</v>
          </cell>
          <cell r="N191" t="str">
            <v>信息化建设</v>
          </cell>
          <cell r="O191">
            <v>0</v>
          </cell>
          <cell r="P191">
            <v>0</v>
          </cell>
          <cell r="Q191">
            <v>0</v>
          </cell>
        </row>
        <row r="192">
          <cell r="M192">
            <v>2013810</v>
          </cell>
          <cell r="N192" t="str">
            <v>质量基础</v>
          </cell>
          <cell r="O192">
            <v>0</v>
          </cell>
          <cell r="P192">
            <v>0</v>
          </cell>
          <cell r="Q192">
            <v>0</v>
          </cell>
        </row>
        <row r="193">
          <cell r="M193">
            <v>2013812</v>
          </cell>
          <cell r="N193" t="str">
            <v>药品事务</v>
          </cell>
          <cell r="O193">
            <v>4</v>
          </cell>
          <cell r="P193">
            <v>24</v>
          </cell>
          <cell r="Q193">
            <v>2</v>
          </cell>
        </row>
        <row r="194">
          <cell r="M194">
            <v>2013813</v>
          </cell>
          <cell r="N194" t="str">
            <v>医疗器械事务</v>
          </cell>
          <cell r="O194">
            <v>0</v>
          </cell>
          <cell r="P194">
            <v>0</v>
          </cell>
          <cell r="Q194">
            <v>0</v>
          </cell>
        </row>
        <row r="195">
          <cell r="M195">
            <v>2013814</v>
          </cell>
          <cell r="N195" t="str">
            <v>化妆品事务</v>
          </cell>
          <cell r="O195">
            <v>0</v>
          </cell>
          <cell r="P195">
            <v>0</v>
          </cell>
          <cell r="Q195">
            <v>0</v>
          </cell>
        </row>
        <row r="196">
          <cell r="M196">
            <v>2013815</v>
          </cell>
          <cell r="N196" t="str">
            <v>质量安全监管</v>
          </cell>
          <cell r="O196">
            <v>6</v>
          </cell>
          <cell r="P196">
            <v>10</v>
          </cell>
          <cell r="Q196">
            <v>4</v>
          </cell>
        </row>
        <row r="197">
          <cell r="M197">
            <v>2013816</v>
          </cell>
          <cell r="N197" t="str">
            <v>食品安全监管</v>
          </cell>
          <cell r="O197">
            <v>19</v>
          </cell>
          <cell r="P197">
            <v>58</v>
          </cell>
          <cell r="Q197">
            <v>23</v>
          </cell>
        </row>
        <row r="198">
          <cell r="M198">
            <v>2013850</v>
          </cell>
          <cell r="N198" t="str">
            <v>事业运行</v>
          </cell>
          <cell r="O198">
            <v>0</v>
          </cell>
          <cell r="P198">
            <v>0</v>
          </cell>
          <cell r="Q198">
            <v>0</v>
          </cell>
        </row>
        <row r="199">
          <cell r="M199">
            <v>2013899</v>
          </cell>
          <cell r="N199" t="str">
            <v>其他市场监督管理事务</v>
          </cell>
          <cell r="O199">
            <v>124</v>
          </cell>
          <cell r="P199">
            <v>205</v>
          </cell>
          <cell r="Q199">
            <v>45</v>
          </cell>
        </row>
        <row r="200">
          <cell r="M200">
            <v>2013901</v>
          </cell>
          <cell r="N200" t="str">
            <v>行政运行</v>
          </cell>
        </row>
        <row r="200">
          <cell r="P200">
            <v>0</v>
          </cell>
          <cell r="Q200">
            <v>0</v>
          </cell>
        </row>
        <row r="201">
          <cell r="M201">
            <v>2013902</v>
          </cell>
          <cell r="N201" t="str">
            <v>一般行政管理事务</v>
          </cell>
        </row>
        <row r="201">
          <cell r="P201">
            <v>0</v>
          </cell>
          <cell r="Q201">
            <v>0</v>
          </cell>
        </row>
        <row r="202">
          <cell r="M202">
            <v>2013903</v>
          </cell>
          <cell r="N202" t="str">
            <v>机关服务</v>
          </cell>
        </row>
        <row r="202">
          <cell r="P202">
            <v>0</v>
          </cell>
          <cell r="Q202">
            <v>0</v>
          </cell>
        </row>
        <row r="203">
          <cell r="M203">
            <v>2013904</v>
          </cell>
          <cell r="N203" t="str">
            <v>专项业务</v>
          </cell>
        </row>
        <row r="203">
          <cell r="P203">
            <v>0</v>
          </cell>
          <cell r="Q203">
            <v>0</v>
          </cell>
        </row>
        <row r="204">
          <cell r="M204">
            <v>2013950</v>
          </cell>
          <cell r="N204" t="str">
            <v>事业运行</v>
          </cell>
        </row>
        <row r="204">
          <cell r="P204">
            <v>0</v>
          </cell>
          <cell r="Q204">
            <v>0</v>
          </cell>
        </row>
        <row r="205">
          <cell r="M205">
            <v>2013999</v>
          </cell>
          <cell r="N205" t="str">
            <v>其他社会工作事务支出</v>
          </cell>
        </row>
        <row r="205">
          <cell r="P205">
            <v>0</v>
          </cell>
          <cell r="Q205">
            <v>0</v>
          </cell>
        </row>
        <row r="206">
          <cell r="M206">
            <v>2014001</v>
          </cell>
          <cell r="N206" t="str">
            <v>行政运行</v>
          </cell>
          <cell r="O206">
            <v>177</v>
          </cell>
          <cell r="P206">
            <v>196</v>
          </cell>
          <cell r="Q206">
            <v>118</v>
          </cell>
        </row>
        <row r="207">
          <cell r="M207">
            <v>2014002</v>
          </cell>
          <cell r="N207" t="str">
            <v>一般行政管理事务</v>
          </cell>
        </row>
        <row r="207">
          <cell r="P207">
            <v>0</v>
          </cell>
          <cell r="Q207">
            <v>0</v>
          </cell>
        </row>
        <row r="208">
          <cell r="M208">
            <v>2014003</v>
          </cell>
          <cell r="N208" t="str">
            <v>机关服务</v>
          </cell>
        </row>
        <row r="208">
          <cell r="P208">
            <v>0</v>
          </cell>
          <cell r="Q208">
            <v>0</v>
          </cell>
        </row>
        <row r="209">
          <cell r="M209">
            <v>2014004</v>
          </cell>
          <cell r="N209" t="str">
            <v>信访业务</v>
          </cell>
        </row>
        <row r="209">
          <cell r="P209">
            <v>0</v>
          </cell>
          <cell r="Q209">
            <v>42</v>
          </cell>
        </row>
        <row r="210">
          <cell r="M210">
            <v>2014099</v>
          </cell>
          <cell r="N210" t="str">
            <v>其他信访事务支出</v>
          </cell>
        </row>
        <row r="210">
          <cell r="P210">
            <v>0</v>
          </cell>
          <cell r="Q210">
            <v>17</v>
          </cell>
        </row>
        <row r="211">
          <cell r="M211">
            <v>2019901</v>
          </cell>
          <cell r="N211" t="str">
            <v>国家赔偿费用支出</v>
          </cell>
          <cell r="O211">
            <v>0</v>
          </cell>
          <cell r="P211">
            <v>0</v>
          </cell>
          <cell r="Q211">
            <v>0</v>
          </cell>
        </row>
        <row r="212">
          <cell r="M212">
            <v>2019999</v>
          </cell>
          <cell r="N212" t="str">
            <v>其他一般公共服务支出</v>
          </cell>
          <cell r="O212">
            <v>1637</v>
          </cell>
          <cell r="P212">
            <v>9170</v>
          </cell>
          <cell r="Q212">
            <v>3411</v>
          </cell>
        </row>
        <row r="213">
          <cell r="M213">
            <v>2020101</v>
          </cell>
          <cell r="N213" t="str">
            <v>行政运行</v>
          </cell>
        </row>
        <row r="213">
          <cell r="P213">
            <v>0</v>
          </cell>
          <cell r="Q213">
            <v>0</v>
          </cell>
        </row>
        <row r="214">
          <cell r="M214">
            <v>2020102</v>
          </cell>
          <cell r="N214" t="str">
            <v>一般行政管理事务</v>
          </cell>
        </row>
        <row r="214">
          <cell r="P214">
            <v>0</v>
          </cell>
          <cell r="Q214">
            <v>0</v>
          </cell>
        </row>
        <row r="215">
          <cell r="M215">
            <v>2020103</v>
          </cell>
          <cell r="N215" t="str">
            <v>机关服务</v>
          </cell>
        </row>
        <row r="215">
          <cell r="P215">
            <v>0</v>
          </cell>
          <cell r="Q215">
            <v>0</v>
          </cell>
        </row>
        <row r="216">
          <cell r="M216">
            <v>2020104</v>
          </cell>
          <cell r="N216" t="str">
            <v>专项业务</v>
          </cell>
        </row>
        <row r="216">
          <cell r="P216">
            <v>0</v>
          </cell>
          <cell r="Q216">
            <v>0</v>
          </cell>
        </row>
        <row r="217">
          <cell r="M217">
            <v>2020150</v>
          </cell>
          <cell r="N217" t="str">
            <v>事业运行</v>
          </cell>
        </row>
        <row r="217">
          <cell r="P217">
            <v>0</v>
          </cell>
          <cell r="Q217">
            <v>0</v>
          </cell>
        </row>
        <row r="218">
          <cell r="M218">
            <v>2020199</v>
          </cell>
          <cell r="N218" t="str">
            <v>其他外交管理事务支出</v>
          </cell>
        </row>
        <row r="218">
          <cell r="P218">
            <v>0</v>
          </cell>
          <cell r="Q218">
            <v>0</v>
          </cell>
        </row>
        <row r="219">
          <cell r="M219">
            <v>2020201</v>
          </cell>
          <cell r="N219" t="str">
            <v>驻外使领馆（团、处）</v>
          </cell>
        </row>
        <row r="219">
          <cell r="P219">
            <v>0</v>
          </cell>
          <cell r="Q219">
            <v>0</v>
          </cell>
        </row>
        <row r="220">
          <cell r="M220">
            <v>2020202</v>
          </cell>
          <cell r="N220" t="str">
            <v>其他驻外机构支出</v>
          </cell>
        </row>
        <row r="220">
          <cell r="P220">
            <v>0</v>
          </cell>
          <cell r="Q220">
            <v>0</v>
          </cell>
        </row>
        <row r="221">
          <cell r="M221">
            <v>2020304</v>
          </cell>
          <cell r="N221" t="str">
            <v>援外优惠贷款贴息</v>
          </cell>
        </row>
        <row r="221">
          <cell r="P221">
            <v>0</v>
          </cell>
          <cell r="Q221">
            <v>0</v>
          </cell>
        </row>
        <row r="222">
          <cell r="M222">
            <v>2020306</v>
          </cell>
          <cell r="N222" t="str">
            <v>对外援助</v>
          </cell>
        </row>
        <row r="222">
          <cell r="P222">
            <v>0</v>
          </cell>
          <cell r="Q222">
            <v>0</v>
          </cell>
        </row>
        <row r="223">
          <cell r="M223">
            <v>2020401</v>
          </cell>
          <cell r="N223" t="str">
            <v>国际组织会费</v>
          </cell>
        </row>
        <row r="223">
          <cell r="P223">
            <v>0</v>
          </cell>
          <cell r="Q223">
            <v>0</v>
          </cell>
        </row>
        <row r="224">
          <cell r="M224">
            <v>2020402</v>
          </cell>
          <cell r="N224" t="str">
            <v>国际组织捐赠</v>
          </cell>
        </row>
        <row r="224">
          <cell r="P224">
            <v>0</v>
          </cell>
          <cell r="Q224">
            <v>0</v>
          </cell>
        </row>
        <row r="225">
          <cell r="M225">
            <v>2020403</v>
          </cell>
          <cell r="N225" t="str">
            <v>维和摊款</v>
          </cell>
        </row>
        <row r="225">
          <cell r="P225">
            <v>0</v>
          </cell>
          <cell r="Q225">
            <v>0</v>
          </cell>
        </row>
        <row r="226">
          <cell r="M226">
            <v>2020404</v>
          </cell>
          <cell r="N226" t="str">
            <v>国际组织股金及基金</v>
          </cell>
        </row>
        <row r="226">
          <cell r="P226">
            <v>0</v>
          </cell>
          <cell r="Q226">
            <v>0</v>
          </cell>
        </row>
        <row r="227">
          <cell r="M227">
            <v>2020499</v>
          </cell>
          <cell r="N227" t="str">
            <v>其他国际组织支出</v>
          </cell>
        </row>
        <row r="227">
          <cell r="P227">
            <v>0</v>
          </cell>
          <cell r="Q227">
            <v>0</v>
          </cell>
        </row>
        <row r="228">
          <cell r="M228">
            <v>2020503</v>
          </cell>
          <cell r="N228" t="str">
            <v>在华国际会议</v>
          </cell>
          <cell r="O228">
            <v>0</v>
          </cell>
          <cell r="P228">
            <v>0</v>
          </cell>
          <cell r="Q228">
            <v>0</v>
          </cell>
        </row>
        <row r="229">
          <cell r="M229">
            <v>2020504</v>
          </cell>
          <cell r="N229" t="str">
            <v>国际交流活动</v>
          </cell>
          <cell r="O229">
            <v>0</v>
          </cell>
          <cell r="P229">
            <v>0</v>
          </cell>
          <cell r="Q229">
            <v>0</v>
          </cell>
        </row>
        <row r="230">
          <cell r="M230">
            <v>2020505</v>
          </cell>
          <cell r="N230" t="str">
            <v>对外合作活动</v>
          </cell>
          <cell r="O230">
            <v>0</v>
          </cell>
          <cell r="P230">
            <v>0</v>
          </cell>
          <cell r="Q230">
            <v>0</v>
          </cell>
        </row>
        <row r="231">
          <cell r="M231">
            <v>2020599</v>
          </cell>
          <cell r="N231" t="str">
            <v>其他对外合作与交流支出</v>
          </cell>
          <cell r="O231">
            <v>0</v>
          </cell>
          <cell r="P231">
            <v>0</v>
          </cell>
          <cell r="Q231">
            <v>0</v>
          </cell>
        </row>
        <row r="232">
          <cell r="M232">
            <v>2020601</v>
          </cell>
          <cell r="N232" t="str">
            <v>对外宣传</v>
          </cell>
          <cell r="O232">
            <v>0</v>
          </cell>
          <cell r="P232">
            <v>0</v>
          </cell>
          <cell r="Q232">
            <v>0</v>
          </cell>
        </row>
        <row r="233">
          <cell r="M233">
            <v>2020701</v>
          </cell>
          <cell r="N233" t="str">
            <v>边界勘界</v>
          </cell>
        </row>
        <row r="233">
          <cell r="P233">
            <v>0</v>
          </cell>
          <cell r="Q233">
            <v>0</v>
          </cell>
        </row>
        <row r="234">
          <cell r="M234">
            <v>2020702</v>
          </cell>
          <cell r="N234" t="str">
            <v>边界联检</v>
          </cell>
        </row>
        <row r="234">
          <cell r="P234">
            <v>0</v>
          </cell>
          <cell r="Q234">
            <v>0</v>
          </cell>
        </row>
        <row r="235">
          <cell r="M235">
            <v>2020703</v>
          </cell>
          <cell r="N235" t="str">
            <v>边界界桩维护</v>
          </cell>
        </row>
        <row r="235">
          <cell r="P235">
            <v>0</v>
          </cell>
          <cell r="Q235">
            <v>0</v>
          </cell>
        </row>
        <row r="236">
          <cell r="M236">
            <v>2020799</v>
          </cell>
          <cell r="N236" t="str">
            <v>其他支出</v>
          </cell>
        </row>
        <row r="236">
          <cell r="P236">
            <v>0</v>
          </cell>
          <cell r="Q236">
            <v>0</v>
          </cell>
        </row>
        <row r="237">
          <cell r="M237">
            <v>2020801</v>
          </cell>
          <cell r="N237" t="str">
            <v>行政运行</v>
          </cell>
        </row>
        <row r="237">
          <cell r="P237">
            <v>0</v>
          </cell>
          <cell r="Q237">
            <v>0</v>
          </cell>
        </row>
        <row r="238">
          <cell r="M238">
            <v>2020802</v>
          </cell>
          <cell r="N238" t="str">
            <v>一般行政管理事务</v>
          </cell>
        </row>
        <row r="238">
          <cell r="P238">
            <v>0</v>
          </cell>
          <cell r="Q238">
            <v>0</v>
          </cell>
        </row>
        <row r="239">
          <cell r="M239">
            <v>2020803</v>
          </cell>
          <cell r="N239" t="str">
            <v>机关服务</v>
          </cell>
        </row>
        <row r="239">
          <cell r="P239">
            <v>0</v>
          </cell>
          <cell r="Q239">
            <v>0</v>
          </cell>
        </row>
        <row r="240">
          <cell r="M240">
            <v>2020850</v>
          </cell>
          <cell r="N240" t="str">
            <v>事业运行</v>
          </cell>
        </row>
        <row r="240">
          <cell r="P240">
            <v>0</v>
          </cell>
          <cell r="Q240">
            <v>0</v>
          </cell>
        </row>
        <row r="241">
          <cell r="M241">
            <v>2020899</v>
          </cell>
          <cell r="N241" t="str">
            <v>其他国际发展合作支出</v>
          </cell>
        </row>
        <row r="241">
          <cell r="P241">
            <v>0</v>
          </cell>
          <cell r="Q241">
            <v>0</v>
          </cell>
        </row>
        <row r="242">
          <cell r="M242">
            <v>2029999</v>
          </cell>
          <cell r="N242" t="str">
            <v>其他外交支出</v>
          </cell>
          <cell r="O242">
            <v>0</v>
          </cell>
          <cell r="P242">
            <v>0</v>
          </cell>
          <cell r="Q242">
            <v>0</v>
          </cell>
        </row>
        <row r="243">
          <cell r="M243">
            <v>2030101</v>
          </cell>
          <cell r="N243" t="str">
            <v>现役部队</v>
          </cell>
          <cell r="O243">
            <v>0</v>
          </cell>
          <cell r="P243">
            <v>0</v>
          </cell>
          <cell r="Q243">
            <v>0</v>
          </cell>
        </row>
        <row r="244">
          <cell r="M244">
            <v>2030102</v>
          </cell>
          <cell r="N244" t="str">
            <v>预备役部队</v>
          </cell>
          <cell r="O244">
            <v>0</v>
          </cell>
          <cell r="P244">
            <v>0</v>
          </cell>
          <cell r="Q244">
            <v>0</v>
          </cell>
        </row>
        <row r="245">
          <cell r="M245">
            <v>2030199</v>
          </cell>
          <cell r="N245" t="str">
            <v>其他军费支出</v>
          </cell>
          <cell r="O245">
            <v>0</v>
          </cell>
          <cell r="P245">
            <v>0</v>
          </cell>
          <cell r="Q245">
            <v>0</v>
          </cell>
        </row>
        <row r="246">
          <cell r="M246">
            <v>2030401</v>
          </cell>
          <cell r="N246" t="str">
            <v>国防科研事业</v>
          </cell>
          <cell r="O246">
            <v>0</v>
          </cell>
          <cell r="P246">
            <v>0</v>
          </cell>
          <cell r="Q246">
            <v>0</v>
          </cell>
        </row>
        <row r="247">
          <cell r="M247">
            <v>2030501</v>
          </cell>
          <cell r="N247" t="str">
            <v>专项工程</v>
          </cell>
          <cell r="O247">
            <v>0</v>
          </cell>
          <cell r="P247">
            <v>0</v>
          </cell>
          <cell r="Q247">
            <v>0</v>
          </cell>
        </row>
        <row r="248">
          <cell r="M248">
            <v>2030601</v>
          </cell>
          <cell r="N248" t="str">
            <v>兵役征集</v>
          </cell>
          <cell r="O248">
            <v>0</v>
          </cell>
          <cell r="P248">
            <v>0</v>
          </cell>
          <cell r="Q248">
            <v>0</v>
          </cell>
        </row>
        <row r="249">
          <cell r="M249">
            <v>2030602</v>
          </cell>
          <cell r="N249" t="str">
            <v>经济动员</v>
          </cell>
          <cell r="O249">
            <v>0</v>
          </cell>
          <cell r="P249">
            <v>0</v>
          </cell>
          <cell r="Q249">
            <v>0</v>
          </cell>
        </row>
        <row r="250">
          <cell r="M250">
            <v>2030603</v>
          </cell>
          <cell r="N250" t="str">
            <v>人民防空</v>
          </cell>
          <cell r="O250">
            <v>0</v>
          </cell>
          <cell r="P250">
            <v>0</v>
          </cell>
          <cell r="Q250">
            <v>0</v>
          </cell>
        </row>
        <row r="251">
          <cell r="M251">
            <v>2030604</v>
          </cell>
          <cell r="N251" t="str">
            <v>交通战备</v>
          </cell>
          <cell r="O251">
            <v>0</v>
          </cell>
          <cell r="P251">
            <v>0</v>
          </cell>
          <cell r="Q251">
            <v>0</v>
          </cell>
        </row>
        <row r="252">
          <cell r="M252">
            <v>2030607</v>
          </cell>
          <cell r="N252" t="str">
            <v>民兵</v>
          </cell>
          <cell r="O252">
            <v>26</v>
          </cell>
          <cell r="P252">
            <v>27</v>
          </cell>
          <cell r="Q252">
            <v>0</v>
          </cell>
        </row>
        <row r="253">
          <cell r="M253">
            <v>2030608</v>
          </cell>
          <cell r="N253" t="str">
            <v>边海防</v>
          </cell>
          <cell r="O253">
            <v>0</v>
          </cell>
          <cell r="P253">
            <v>0</v>
          </cell>
          <cell r="Q253">
            <v>0</v>
          </cell>
        </row>
        <row r="254">
          <cell r="M254">
            <v>2030699</v>
          </cell>
          <cell r="N254" t="str">
            <v>其他国防动员支出</v>
          </cell>
          <cell r="O254">
            <v>0</v>
          </cell>
          <cell r="P254">
            <v>14</v>
          </cell>
          <cell r="Q254">
            <v>24</v>
          </cell>
        </row>
        <row r="255">
          <cell r="M255">
            <v>2039999</v>
          </cell>
          <cell r="N255" t="str">
            <v>其他国防支出</v>
          </cell>
          <cell r="O255">
            <v>0</v>
          </cell>
          <cell r="P255">
            <v>0</v>
          </cell>
          <cell r="Q255">
            <v>0</v>
          </cell>
        </row>
        <row r="256">
          <cell r="M256">
            <v>2040101</v>
          </cell>
          <cell r="N256" t="str">
            <v>武装警察部队</v>
          </cell>
          <cell r="O256">
            <v>59</v>
          </cell>
          <cell r="P256">
            <v>0</v>
          </cell>
          <cell r="Q256">
            <v>0</v>
          </cell>
        </row>
        <row r="257">
          <cell r="M257">
            <v>2040199</v>
          </cell>
          <cell r="N257" t="str">
            <v>其他武装警察部队支出</v>
          </cell>
          <cell r="O257">
            <v>0</v>
          </cell>
          <cell r="P257">
            <v>0</v>
          </cell>
          <cell r="Q257">
            <v>0</v>
          </cell>
        </row>
        <row r="258">
          <cell r="M258">
            <v>2040201</v>
          </cell>
          <cell r="N258" t="str">
            <v>行政运行</v>
          </cell>
          <cell r="O258">
            <v>8104</v>
          </cell>
          <cell r="P258">
            <v>8561</v>
          </cell>
          <cell r="Q258">
            <v>5749</v>
          </cell>
        </row>
        <row r="259">
          <cell r="M259">
            <v>2040202</v>
          </cell>
          <cell r="N259" t="str">
            <v>一般行政管理事务</v>
          </cell>
          <cell r="O259">
            <v>94</v>
          </cell>
          <cell r="P259">
            <v>133</v>
          </cell>
          <cell r="Q259">
            <v>106</v>
          </cell>
        </row>
        <row r="260">
          <cell r="M260">
            <v>2040203</v>
          </cell>
          <cell r="N260" t="str">
            <v>机关服务</v>
          </cell>
          <cell r="O260">
            <v>0</v>
          </cell>
          <cell r="P260">
            <v>0</v>
          </cell>
          <cell r="Q260">
            <v>0</v>
          </cell>
        </row>
        <row r="261">
          <cell r="M261">
            <v>2040219</v>
          </cell>
          <cell r="N261" t="str">
            <v>信息化建设</v>
          </cell>
          <cell r="O261">
            <v>0</v>
          </cell>
          <cell r="P261">
            <v>0</v>
          </cell>
          <cell r="Q261">
            <v>0</v>
          </cell>
        </row>
        <row r="262">
          <cell r="M262">
            <v>2040220</v>
          </cell>
          <cell r="N262" t="str">
            <v>执法办案</v>
          </cell>
          <cell r="O262">
            <v>0</v>
          </cell>
          <cell r="P262">
            <v>0</v>
          </cell>
          <cell r="Q262">
            <v>0</v>
          </cell>
        </row>
        <row r="263">
          <cell r="M263">
            <v>2040221</v>
          </cell>
          <cell r="N263" t="str">
            <v>特别业务</v>
          </cell>
          <cell r="O263">
            <v>0</v>
          </cell>
          <cell r="P263">
            <v>0</v>
          </cell>
          <cell r="Q263">
            <v>0</v>
          </cell>
        </row>
        <row r="264">
          <cell r="M264">
            <v>2040222</v>
          </cell>
          <cell r="N264" t="str">
            <v>特勤业务</v>
          </cell>
          <cell r="O264">
            <v>0</v>
          </cell>
          <cell r="P264">
            <v>0</v>
          </cell>
          <cell r="Q264">
            <v>0</v>
          </cell>
        </row>
        <row r="265">
          <cell r="M265">
            <v>2040223</v>
          </cell>
          <cell r="N265" t="str">
            <v>移民事务</v>
          </cell>
          <cell r="O265">
            <v>0</v>
          </cell>
          <cell r="P265">
            <v>0</v>
          </cell>
          <cell r="Q265">
            <v>0</v>
          </cell>
        </row>
        <row r="266">
          <cell r="M266">
            <v>2040250</v>
          </cell>
          <cell r="N266" t="str">
            <v>事业运行</v>
          </cell>
          <cell r="O266">
            <v>0</v>
          </cell>
          <cell r="P266">
            <v>0</v>
          </cell>
          <cell r="Q266">
            <v>0</v>
          </cell>
        </row>
        <row r="267">
          <cell r="M267">
            <v>2040299</v>
          </cell>
          <cell r="N267" t="str">
            <v>其他公安支出</v>
          </cell>
          <cell r="O267">
            <v>9</v>
          </cell>
          <cell r="P267">
            <v>0</v>
          </cell>
          <cell r="Q267">
            <v>43</v>
          </cell>
        </row>
        <row r="268">
          <cell r="M268">
            <v>2040301</v>
          </cell>
          <cell r="N268" t="str">
            <v>行政运行</v>
          </cell>
          <cell r="O268">
            <v>0</v>
          </cell>
          <cell r="P268">
            <v>0</v>
          </cell>
          <cell r="Q268">
            <v>0</v>
          </cell>
        </row>
        <row r="269">
          <cell r="M269">
            <v>2040302</v>
          </cell>
          <cell r="N269" t="str">
            <v>一般行政管理事务</v>
          </cell>
          <cell r="O269">
            <v>0</v>
          </cell>
          <cell r="P269">
            <v>0</v>
          </cell>
          <cell r="Q269">
            <v>0</v>
          </cell>
        </row>
        <row r="270">
          <cell r="M270">
            <v>2040303</v>
          </cell>
          <cell r="N270" t="str">
            <v>机关服务</v>
          </cell>
          <cell r="O270">
            <v>0</v>
          </cell>
          <cell r="P270">
            <v>0</v>
          </cell>
          <cell r="Q270">
            <v>0</v>
          </cell>
        </row>
        <row r="271">
          <cell r="M271">
            <v>2040304</v>
          </cell>
          <cell r="N271" t="str">
            <v>安全业务</v>
          </cell>
          <cell r="O271">
            <v>0</v>
          </cell>
          <cell r="P271">
            <v>0</v>
          </cell>
          <cell r="Q271">
            <v>0</v>
          </cell>
        </row>
        <row r="272">
          <cell r="M272">
            <v>2040350</v>
          </cell>
          <cell r="N272" t="str">
            <v>事业运行</v>
          </cell>
          <cell r="O272">
            <v>0</v>
          </cell>
          <cell r="P272">
            <v>0</v>
          </cell>
          <cell r="Q272">
            <v>0</v>
          </cell>
        </row>
        <row r="273">
          <cell r="M273">
            <v>2040399</v>
          </cell>
          <cell r="N273" t="str">
            <v>其他国家安全支出</v>
          </cell>
          <cell r="O273">
            <v>0</v>
          </cell>
          <cell r="P273">
            <v>0</v>
          </cell>
          <cell r="Q273">
            <v>0</v>
          </cell>
        </row>
        <row r="274">
          <cell r="M274">
            <v>2040401</v>
          </cell>
          <cell r="N274" t="str">
            <v>行政运行</v>
          </cell>
          <cell r="O274">
            <v>213</v>
          </cell>
          <cell r="P274">
            <v>19</v>
          </cell>
          <cell r="Q274">
            <v>0</v>
          </cell>
        </row>
        <row r="275">
          <cell r="M275">
            <v>2040402</v>
          </cell>
          <cell r="N275" t="str">
            <v>一般行政管理事务</v>
          </cell>
          <cell r="O275">
            <v>0</v>
          </cell>
          <cell r="P275">
            <v>0</v>
          </cell>
          <cell r="Q275">
            <v>0</v>
          </cell>
        </row>
        <row r="276">
          <cell r="M276">
            <v>2040403</v>
          </cell>
          <cell r="N276" t="str">
            <v>机关服务</v>
          </cell>
          <cell r="O276">
            <v>0</v>
          </cell>
          <cell r="P276">
            <v>0</v>
          </cell>
          <cell r="Q276">
            <v>0</v>
          </cell>
        </row>
        <row r="277">
          <cell r="M277">
            <v>2040409</v>
          </cell>
          <cell r="N277" t="str">
            <v>“两房”建设</v>
          </cell>
          <cell r="O277">
            <v>0</v>
          </cell>
          <cell r="P277">
            <v>0</v>
          </cell>
          <cell r="Q277">
            <v>0</v>
          </cell>
        </row>
        <row r="278">
          <cell r="M278">
            <v>2040410</v>
          </cell>
          <cell r="N278" t="str">
            <v>检察监督</v>
          </cell>
          <cell r="O278">
            <v>0</v>
          </cell>
          <cell r="P278">
            <v>0</v>
          </cell>
          <cell r="Q278">
            <v>0</v>
          </cell>
        </row>
        <row r="279">
          <cell r="M279">
            <v>2040450</v>
          </cell>
          <cell r="N279" t="str">
            <v>事业运行</v>
          </cell>
          <cell r="O279">
            <v>0</v>
          </cell>
          <cell r="P279">
            <v>0</v>
          </cell>
          <cell r="Q279">
            <v>0</v>
          </cell>
        </row>
        <row r="280">
          <cell r="M280">
            <v>2040499</v>
          </cell>
          <cell r="N280" t="str">
            <v>其他检察支出</v>
          </cell>
          <cell r="O280">
            <v>0</v>
          </cell>
          <cell r="P280">
            <v>0</v>
          </cell>
          <cell r="Q280">
            <v>0</v>
          </cell>
        </row>
        <row r="281">
          <cell r="M281">
            <v>2040501</v>
          </cell>
          <cell r="N281" t="str">
            <v>行政运行</v>
          </cell>
          <cell r="O281">
            <v>1144</v>
          </cell>
          <cell r="P281">
            <v>32</v>
          </cell>
          <cell r="Q281">
            <v>0</v>
          </cell>
        </row>
        <row r="282">
          <cell r="M282">
            <v>2040502</v>
          </cell>
          <cell r="N282" t="str">
            <v>一般行政管理事务</v>
          </cell>
          <cell r="O282">
            <v>0</v>
          </cell>
          <cell r="P282">
            <v>0</v>
          </cell>
          <cell r="Q282">
            <v>0</v>
          </cell>
        </row>
        <row r="283">
          <cell r="M283">
            <v>2040503</v>
          </cell>
          <cell r="N283" t="str">
            <v>机关服务</v>
          </cell>
          <cell r="O283">
            <v>0</v>
          </cell>
          <cell r="P283">
            <v>0</v>
          </cell>
          <cell r="Q283">
            <v>0</v>
          </cell>
        </row>
        <row r="284">
          <cell r="M284">
            <v>2040504</v>
          </cell>
          <cell r="N284" t="str">
            <v>案件审判</v>
          </cell>
          <cell r="O284">
            <v>0</v>
          </cell>
          <cell r="P284">
            <v>0</v>
          </cell>
          <cell r="Q284">
            <v>0</v>
          </cell>
        </row>
        <row r="285">
          <cell r="M285">
            <v>2040505</v>
          </cell>
          <cell r="N285" t="str">
            <v>案件执行</v>
          </cell>
          <cell r="O285">
            <v>0</v>
          </cell>
          <cell r="P285">
            <v>0</v>
          </cell>
          <cell r="Q285">
            <v>0</v>
          </cell>
        </row>
        <row r="286">
          <cell r="M286">
            <v>2040506</v>
          </cell>
          <cell r="N286" t="str">
            <v>“两庭”建设</v>
          </cell>
          <cell r="O286">
            <v>0</v>
          </cell>
          <cell r="P286">
            <v>1198</v>
          </cell>
          <cell r="Q286">
            <v>0</v>
          </cell>
        </row>
        <row r="287">
          <cell r="M287">
            <v>2040550</v>
          </cell>
          <cell r="N287" t="str">
            <v>事业运行</v>
          </cell>
          <cell r="O287">
            <v>0</v>
          </cell>
          <cell r="P287">
            <v>0</v>
          </cell>
          <cell r="Q287">
            <v>0</v>
          </cell>
        </row>
        <row r="288">
          <cell r="M288">
            <v>2040599</v>
          </cell>
          <cell r="N288" t="str">
            <v>其他法院支出</v>
          </cell>
          <cell r="O288">
            <v>0</v>
          </cell>
          <cell r="P288">
            <v>0</v>
          </cell>
          <cell r="Q288">
            <v>0</v>
          </cell>
        </row>
        <row r="289">
          <cell r="M289">
            <v>2040601</v>
          </cell>
          <cell r="N289" t="str">
            <v>行政运行</v>
          </cell>
          <cell r="O289">
            <v>641</v>
          </cell>
          <cell r="P289">
            <v>815</v>
          </cell>
          <cell r="Q289">
            <v>521</v>
          </cell>
        </row>
        <row r="290">
          <cell r="M290">
            <v>2040602</v>
          </cell>
          <cell r="N290" t="str">
            <v>一般行政管理事务</v>
          </cell>
          <cell r="O290">
            <v>4</v>
          </cell>
          <cell r="P290">
            <v>19</v>
          </cell>
          <cell r="Q290">
            <v>15</v>
          </cell>
        </row>
        <row r="291">
          <cell r="M291">
            <v>2040603</v>
          </cell>
          <cell r="N291" t="str">
            <v>机关服务</v>
          </cell>
          <cell r="O291">
            <v>0</v>
          </cell>
          <cell r="P291">
            <v>0</v>
          </cell>
          <cell r="Q291">
            <v>0</v>
          </cell>
        </row>
        <row r="292">
          <cell r="M292">
            <v>2040604</v>
          </cell>
          <cell r="N292" t="str">
            <v>基层司法业务</v>
          </cell>
          <cell r="O292">
            <v>9</v>
          </cell>
          <cell r="P292">
            <v>14</v>
          </cell>
          <cell r="Q292">
            <v>0</v>
          </cell>
        </row>
        <row r="293">
          <cell r="M293">
            <v>2040605</v>
          </cell>
          <cell r="N293" t="str">
            <v>普法宣传</v>
          </cell>
          <cell r="O293">
            <v>0</v>
          </cell>
          <cell r="P293">
            <v>0</v>
          </cell>
          <cell r="Q293">
            <v>5</v>
          </cell>
        </row>
        <row r="294">
          <cell r="M294">
            <v>2040606</v>
          </cell>
          <cell r="N294" t="str">
            <v>律师管理</v>
          </cell>
          <cell r="O294">
            <v>0</v>
          </cell>
          <cell r="P294">
            <v>0</v>
          </cell>
          <cell r="Q294">
            <v>0</v>
          </cell>
        </row>
        <row r="295">
          <cell r="M295">
            <v>2040607</v>
          </cell>
          <cell r="N295" t="str">
            <v>公共法律服务</v>
          </cell>
          <cell r="O295">
            <v>0</v>
          </cell>
          <cell r="P295">
            <v>0</v>
          </cell>
          <cell r="Q295">
            <v>0</v>
          </cell>
        </row>
        <row r="296">
          <cell r="M296">
            <v>2040608</v>
          </cell>
          <cell r="N296" t="str">
            <v>国家统一法律职业资格考试</v>
          </cell>
          <cell r="O296">
            <v>0</v>
          </cell>
          <cell r="P296">
            <v>0</v>
          </cell>
          <cell r="Q296">
            <v>0</v>
          </cell>
        </row>
        <row r="297">
          <cell r="M297">
            <v>2040610</v>
          </cell>
          <cell r="N297" t="str">
            <v>社区矫正</v>
          </cell>
          <cell r="O297">
            <v>0</v>
          </cell>
          <cell r="P297">
            <v>0</v>
          </cell>
          <cell r="Q297">
            <v>2</v>
          </cell>
        </row>
        <row r="298">
          <cell r="M298">
            <v>2040612</v>
          </cell>
          <cell r="N298" t="str">
            <v>法治建设</v>
          </cell>
          <cell r="O298">
            <v>0</v>
          </cell>
          <cell r="P298">
            <v>0</v>
          </cell>
          <cell r="Q298">
            <v>0</v>
          </cell>
        </row>
        <row r="299">
          <cell r="M299">
            <v>2040613</v>
          </cell>
          <cell r="N299" t="str">
            <v>信息化建设</v>
          </cell>
          <cell r="O299">
            <v>0</v>
          </cell>
          <cell r="P299">
            <v>0</v>
          </cell>
          <cell r="Q299">
            <v>0</v>
          </cell>
        </row>
        <row r="300">
          <cell r="M300">
            <v>2040650</v>
          </cell>
          <cell r="N300" t="str">
            <v>事业运行</v>
          </cell>
          <cell r="O300">
            <v>0</v>
          </cell>
          <cell r="P300">
            <v>0</v>
          </cell>
          <cell r="Q300">
            <v>0</v>
          </cell>
        </row>
        <row r="301">
          <cell r="M301">
            <v>2040699</v>
          </cell>
          <cell r="N301" t="str">
            <v>其他司法支出</v>
          </cell>
          <cell r="O301">
            <v>0</v>
          </cell>
          <cell r="P301">
            <v>0</v>
          </cell>
          <cell r="Q301">
            <v>5</v>
          </cell>
        </row>
        <row r="302">
          <cell r="M302">
            <v>2040701</v>
          </cell>
          <cell r="N302" t="str">
            <v>行政运行</v>
          </cell>
          <cell r="O302">
            <v>0</v>
          </cell>
          <cell r="P302">
            <v>0</v>
          </cell>
          <cell r="Q302">
            <v>0</v>
          </cell>
        </row>
        <row r="303">
          <cell r="M303">
            <v>2040702</v>
          </cell>
          <cell r="N303" t="str">
            <v>一般行政管理事务</v>
          </cell>
          <cell r="O303">
            <v>0</v>
          </cell>
          <cell r="P303">
            <v>0</v>
          </cell>
          <cell r="Q303">
            <v>0</v>
          </cell>
        </row>
        <row r="304">
          <cell r="M304">
            <v>2040703</v>
          </cell>
          <cell r="N304" t="str">
            <v>机关服务</v>
          </cell>
          <cell r="O304">
            <v>0</v>
          </cell>
          <cell r="P304">
            <v>0</v>
          </cell>
          <cell r="Q304">
            <v>0</v>
          </cell>
        </row>
        <row r="305">
          <cell r="M305">
            <v>2040704</v>
          </cell>
          <cell r="N305" t="str">
            <v>罪犯生活及医疗卫生</v>
          </cell>
          <cell r="O305">
            <v>0</v>
          </cell>
          <cell r="P305">
            <v>0</v>
          </cell>
          <cell r="Q305">
            <v>0</v>
          </cell>
        </row>
        <row r="306">
          <cell r="M306">
            <v>2040705</v>
          </cell>
          <cell r="N306" t="str">
            <v>监狱业务及罪犯改造</v>
          </cell>
          <cell r="O306">
            <v>0</v>
          </cell>
          <cell r="P306">
            <v>0</v>
          </cell>
          <cell r="Q306">
            <v>0</v>
          </cell>
        </row>
        <row r="307">
          <cell r="M307">
            <v>2040706</v>
          </cell>
          <cell r="N307" t="str">
            <v>狱政设施建设</v>
          </cell>
          <cell r="O307">
            <v>0</v>
          </cell>
          <cell r="P307">
            <v>0</v>
          </cell>
          <cell r="Q307">
            <v>0</v>
          </cell>
        </row>
        <row r="308">
          <cell r="M308">
            <v>2040707</v>
          </cell>
          <cell r="N308" t="str">
            <v>信息化建设</v>
          </cell>
          <cell r="O308">
            <v>0</v>
          </cell>
          <cell r="P308">
            <v>0</v>
          </cell>
          <cell r="Q308">
            <v>0</v>
          </cell>
        </row>
        <row r="309">
          <cell r="M309">
            <v>2040750</v>
          </cell>
          <cell r="N309" t="str">
            <v>事业运行</v>
          </cell>
          <cell r="O309">
            <v>0</v>
          </cell>
          <cell r="P309">
            <v>0</v>
          </cell>
          <cell r="Q309">
            <v>0</v>
          </cell>
        </row>
        <row r="310">
          <cell r="M310">
            <v>2040799</v>
          </cell>
          <cell r="N310" t="str">
            <v>其他监狱支出</v>
          </cell>
          <cell r="O310">
            <v>0</v>
          </cell>
          <cell r="P310">
            <v>0</v>
          </cell>
          <cell r="Q310">
            <v>0</v>
          </cell>
        </row>
        <row r="311">
          <cell r="M311">
            <v>2040801</v>
          </cell>
          <cell r="N311" t="str">
            <v>行政运行</v>
          </cell>
          <cell r="O311">
            <v>0</v>
          </cell>
          <cell r="P311">
            <v>0</v>
          </cell>
          <cell r="Q311">
            <v>0</v>
          </cell>
        </row>
        <row r="312">
          <cell r="M312">
            <v>2040802</v>
          </cell>
          <cell r="N312" t="str">
            <v>一般行政管理事务</v>
          </cell>
          <cell r="O312">
            <v>0</v>
          </cell>
          <cell r="P312">
            <v>0</v>
          </cell>
          <cell r="Q312">
            <v>0</v>
          </cell>
        </row>
        <row r="313">
          <cell r="M313">
            <v>2040803</v>
          </cell>
          <cell r="N313" t="str">
            <v>机关服务</v>
          </cell>
          <cell r="O313">
            <v>0</v>
          </cell>
          <cell r="P313">
            <v>0</v>
          </cell>
          <cell r="Q313">
            <v>0</v>
          </cell>
        </row>
        <row r="314">
          <cell r="M314">
            <v>2040804</v>
          </cell>
          <cell r="N314" t="str">
            <v>强制隔离戒毒人员生活</v>
          </cell>
          <cell r="O314">
            <v>0</v>
          </cell>
          <cell r="P314">
            <v>0</v>
          </cell>
          <cell r="Q314">
            <v>0</v>
          </cell>
        </row>
        <row r="315">
          <cell r="M315">
            <v>2040805</v>
          </cell>
          <cell r="N315" t="str">
            <v>强制隔离戒毒人员教育</v>
          </cell>
          <cell r="O315">
            <v>0</v>
          </cell>
          <cell r="P315">
            <v>0</v>
          </cell>
          <cell r="Q315">
            <v>0</v>
          </cell>
        </row>
        <row r="316">
          <cell r="M316">
            <v>2040806</v>
          </cell>
          <cell r="N316" t="str">
            <v>所政设施建设</v>
          </cell>
          <cell r="O316">
            <v>0</v>
          </cell>
          <cell r="P316">
            <v>0</v>
          </cell>
          <cell r="Q316">
            <v>0</v>
          </cell>
        </row>
        <row r="317">
          <cell r="M317">
            <v>2040807</v>
          </cell>
          <cell r="N317" t="str">
            <v>信息化建设</v>
          </cell>
          <cell r="O317">
            <v>0</v>
          </cell>
          <cell r="P317">
            <v>0</v>
          </cell>
          <cell r="Q317">
            <v>0</v>
          </cell>
        </row>
        <row r="318">
          <cell r="M318">
            <v>2040850</v>
          </cell>
          <cell r="N318" t="str">
            <v>事业运行</v>
          </cell>
          <cell r="O318">
            <v>0</v>
          </cell>
          <cell r="P318">
            <v>0</v>
          </cell>
          <cell r="Q318">
            <v>0</v>
          </cell>
        </row>
        <row r="319">
          <cell r="M319">
            <v>2040899</v>
          </cell>
          <cell r="N319" t="str">
            <v>其他强制隔离戒毒支出</v>
          </cell>
          <cell r="O319">
            <v>0</v>
          </cell>
          <cell r="P319">
            <v>0</v>
          </cell>
          <cell r="Q319">
            <v>0</v>
          </cell>
        </row>
        <row r="320">
          <cell r="M320">
            <v>2040901</v>
          </cell>
          <cell r="N320" t="str">
            <v>行政运行</v>
          </cell>
          <cell r="O320">
            <v>0</v>
          </cell>
          <cell r="P320">
            <v>0</v>
          </cell>
          <cell r="Q320">
            <v>0</v>
          </cell>
        </row>
        <row r="321">
          <cell r="M321">
            <v>2040902</v>
          </cell>
          <cell r="N321" t="str">
            <v>一般行政管理事务</v>
          </cell>
          <cell r="O321">
            <v>0</v>
          </cell>
          <cell r="P321">
            <v>0</v>
          </cell>
          <cell r="Q321">
            <v>0</v>
          </cell>
        </row>
        <row r="322">
          <cell r="M322">
            <v>2040903</v>
          </cell>
          <cell r="N322" t="str">
            <v>机关服务</v>
          </cell>
          <cell r="O322">
            <v>0</v>
          </cell>
          <cell r="P322">
            <v>0</v>
          </cell>
          <cell r="Q322">
            <v>0</v>
          </cell>
        </row>
        <row r="323">
          <cell r="M323">
            <v>2040904</v>
          </cell>
          <cell r="N323" t="str">
            <v>保密技术</v>
          </cell>
          <cell r="O323">
            <v>0</v>
          </cell>
          <cell r="P323">
            <v>0</v>
          </cell>
          <cell r="Q323">
            <v>0</v>
          </cell>
        </row>
        <row r="324">
          <cell r="M324">
            <v>2040905</v>
          </cell>
          <cell r="N324" t="str">
            <v>保密管理</v>
          </cell>
          <cell r="O324">
            <v>0</v>
          </cell>
          <cell r="P324">
            <v>0</v>
          </cell>
          <cell r="Q324">
            <v>0</v>
          </cell>
        </row>
        <row r="325">
          <cell r="M325">
            <v>2040950</v>
          </cell>
          <cell r="N325" t="str">
            <v>事业运行</v>
          </cell>
          <cell r="O325">
            <v>0</v>
          </cell>
          <cell r="P325">
            <v>0</v>
          </cell>
          <cell r="Q325">
            <v>0</v>
          </cell>
        </row>
        <row r="326">
          <cell r="M326">
            <v>2040999</v>
          </cell>
          <cell r="N326" t="str">
            <v>其他国家保密支出</v>
          </cell>
          <cell r="O326">
            <v>0</v>
          </cell>
          <cell r="P326">
            <v>0</v>
          </cell>
          <cell r="Q326">
            <v>0</v>
          </cell>
        </row>
        <row r="327">
          <cell r="M327">
            <v>2041001</v>
          </cell>
          <cell r="N327" t="str">
            <v>行政运行</v>
          </cell>
          <cell r="O327">
            <v>0</v>
          </cell>
          <cell r="P327">
            <v>0</v>
          </cell>
          <cell r="Q327">
            <v>0</v>
          </cell>
        </row>
        <row r="328">
          <cell r="M328">
            <v>2041002</v>
          </cell>
          <cell r="N328" t="str">
            <v>一般行政管理事务</v>
          </cell>
          <cell r="O328">
            <v>0</v>
          </cell>
          <cell r="P328">
            <v>0</v>
          </cell>
          <cell r="Q328">
            <v>0</v>
          </cell>
        </row>
        <row r="329">
          <cell r="M329">
            <v>2041006</v>
          </cell>
          <cell r="N329" t="str">
            <v>信息化建设</v>
          </cell>
          <cell r="O329">
            <v>0</v>
          </cell>
          <cell r="P329">
            <v>0</v>
          </cell>
          <cell r="Q329">
            <v>0</v>
          </cell>
        </row>
        <row r="330">
          <cell r="M330">
            <v>2041007</v>
          </cell>
          <cell r="N330" t="str">
            <v>缉私业务</v>
          </cell>
          <cell r="O330">
            <v>0</v>
          </cell>
          <cell r="P330">
            <v>0</v>
          </cell>
          <cell r="Q330">
            <v>0</v>
          </cell>
        </row>
        <row r="331">
          <cell r="M331">
            <v>2041099</v>
          </cell>
          <cell r="N331" t="str">
            <v>其他缉私警察支出</v>
          </cell>
          <cell r="O331">
            <v>0</v>
          </cell>
          <cell r="P331">
            <v>0</v>
          </cell>
          <cell r="Q331">
            <v>0</v>
          </cell>
        </row>
        <row r="332">
          <cell r="M332">
            <v>2049902</v>
          </cell>
          <cell r="N332" t="str">
            <v>国家司法救助支出</v>
          </cell>
          <cell r="O332">
            <v>0</v>
          </cell>
          <cell r="P332">
            <v>0</v>
          </cell>
          <cell r="Q332">
            <v>0</v>
          </cell>
        </row>
        <row r="333">
          <cell r="M333">
            <v>2049999</v>
          </cell>
          <cell r="N333" t="str">
            <v>其他公共安全支出</v>
          </cell>
          <cell r="O333">
            <v>265</v>
          </cell>
          <cell r="P333">
            <v>531</v>
          </cell>
          <cell r="Q333">
            <v>34</v>
          </cell>
        </row>
        <row r="334">
          <cell r="M334">
            <v>2050101</v>
          </cell>
          <cell r="N334" t="str">
            <v>行政运行</v>
          </cell>
          <cell r="O334">
            <v>287</v>
          </cell>
          <cell r="P334">
            <v>276</v>
          </cell>
          <cell r="Q334">
            <v>487</v>
          </cell>
        </row>
        <row r="335">
          <cell r="M335">
            <v>2050102</v>
          </cell>
          <cell r="N335" t="str">
            <v>一般行政管理事务</v>
          </cell>
          <cell r="O335">
            <v>0</v>
          </cell>
          <cell r="P335">
            <v>0</v>
          </cell>
          <cell r="Q335">
            <v>0</v>
          </cell>
        </row>
        <row r="336">
          <cell r="M336">
            <v>2050103</v>
          </cell>
          <cell r="N336" t="str">
            <v>机关服务</v>
          </cell>
          <cell r="O336">
            <v>0</v>
          </cell>
          <cell r="P336">
            <v>0</v>
          </cell>
          <cell r="Q336">
            <v>0</v>
          </cell>
        </row>
        <row r="337">
          <cell r="M337">
            <v>2050199</v>
          </cell>
          <cell r="N337" t="str">
            <v>其他教育管理事务支出</v>
          </cell>
          <cell r="O337">
            <v>22</v>
          </cell>
          <cell r="P337">
            <v>20</v>
          </cell>
          <cell r="Q337">
            <v>0</v>
          </cell>
        </row>
        <row r="338">
          <cell r="M338">
            <v>2050201</v>
          </cell>
          <cell r="N338" t="str">
            <v>学前教育</v>
          </cell>
          <cell r="O338">
            <v>2111</v>
          </cell>
          <cell r="P338">
            <v>2057</v>
          </cell>
          <cell r="Q338">
            <v>2452</v>
          </cell>
        </row>
        <row r="339">
          <cell r="M339">
            <v>2050202</v>
          </cell>
          <cell r="N339" t="str">
            <v>小学教育</v>
          </cell>
          <cell r="O339">
            <v>13341</v>
          </cell>
          <cell r="P339">
            <v>12986</v>
          </cell>
          <cell r="Q339">
            <v>11461</v>
          </cell>
        </row>
        <row r="340">
          <cell r="M340">
            <v>2050203</v>
          </cell>
          <cell r="N340" t="str">
            <v>初中教育</v>
          </cell>
          <cell r="O340">
            <v>9122</v>
          </cell>
          <cell r="P340">
            <v>9110</v>
          </cell>
          <cell r="Q340">
            <v>8807</v>
          </cell>
        </row>
        <row r="341">
          <cell r="M341">
            <v>2050204</v>
          </cell>
          <cell r="N341" t="str">
            <v>高中教育</v>
          </cell>
          <cell r="O341">
            <v>3267</v>
          </cell>
          <cell r="P341">
            <v>3184</v>
          </cell>
          <cell r="Q341">
            <v>2600</v>
          </cell>
        </row>
        <row r="342">
          <cell r="M342">
            <v>2050205</v>
          </cell>
          <cell r="N342" t="str">
            <v>高等教育</v>
          </cell>
          <cell r="O342">
            <v>44</v>
          </cell>
          <cell r="P342">
            <v>42</v>
          </cell>
          <cell r="Q342">
            <v>0</v>
          </cell>
        </row>
        <row r="343">
          <cell r="M343">
            <v>2050299</v>
          </cell>
          <cell r="N343" t="str">
            <v>其他普通教育支出</v>
          </cell>
          <cell r="O343">
            <v>11</v>
          </cell>
          <cell r="P343">
            <v>10</v>
          </cell>
          <cell r="Q343">
            <v>1213</v>
          </cell>
        </row>
        <row r="344">
          <cell r="M344">
            <v>2050301</v>
          </cell>
          <cell r="N344" t="str">
            <v>初等职业教育</v>
          </cell>
          <cell r="O344">
            <v>0</v>
          </cell>
          <cell r="P344">
            <v>0</v>
          </cell>
          <cell r="Q344">
            <v>0</v>
          </cell>
        </row>
        <row r="345">
          <cell r="M345">
            <v>2050302</v>
          </cell>
          <cell r="N345" t="str">
            <v>中等职业教育</v>
          </cell>
          <cell r="O345">
            <v>1426</v>
          </cell>
          <cell r="P345">
            <v>1407</v>
          </cell>
          <cell r="Q345">
            <v>1137</v>
          </cell>
        </row>
        <row r="346">
          <cell r="M346">
            <v>2050303</v>
          </cell>
          <cell r="N346" t="str">
            <v>技校教育</v>
          </cell>
          <cell r="O346">
            <v>0</v>
          </cell>
          <cell r="P346">
            <v>0</v>
          </cell>
          <cell r="Q346">
            <v>0</v>
          </cell>
        </row>
        <row r="347">
          <cell r="M347">
            <v>2050305</v>
          </cell>
          <cell r="N347" t="str">
            <v>高等职业教育</v>
          </cell>
          <cell r="O347">
            <v>0</v>
          </cell>
          <cell r="P347">
            <v>0</v>
          </cell>
          <cell r="Q347">
            <v>0</v>
          </cell>
        </row>
        <row r="348">
          <cell r="M348">
            <v>2050399</v>
          </cell>
          <cell r="N348" t="str">
            <v>其他职业教育支出</v>
          </cell>
          <cell r="O348">
            <v>0</v>
          </cell>
          <cell r="P348">
            <v>0</v>
          </cell>
          <cell r="Q348">
            <v>0</v>
          </cell>
        </row>
        <row r="349">
          <cell r="M349">
            <v>2050401</v>
          </cell>
          <cell r="N349" t="str">
            <v>成人初等教育</v>
          </cell>
          <cell r="O349">
            <v>0</v>
          </cell>
          <cell r="P349">
            <v>0</v>
          </cell>
          <cell r="Q349">
            <v>0</v>
          </cell>
        </row>
        <row r="350">
          <cell r="M350">
            <v>2050402</v>
          </cell>
          <cell r="N350" t="str">
            <v>成人中等教育</v>
          </cell>
          <cell r="O350">
            <v>0</v>
          </cell>
          <cell r="P350">
            <v>0</v>
          </cell>
          <cell r="Q350">
            <v>0</v>
          </cell>
        </row>
        <row r="351">
          <cell r="M351">
            <v>2050403</v>
          </cell>
          <cell r="N351" t="str">
            <v>成人高等教育</v>
          </cell>
          <cell r="O351">
            <v>0</v>
          </cell>
          <cell r="P351">
            <v>0</v>
          </cell>
          <cell r="Q351">
            <v>0</v>
          </cell>
        </row>
        <row r="352">
          <cell r="M352">
            <v>2050404</v>
          </cell>
          <cell r="N352" t="str">
            <v>成人广播电视教育</v>
          </cell>
          <cell r="O352">
            <v>0</v>
          </cell>
          <cell r="P352">
            <v>0</v>
          </cell>
          <cell r="Q352">
            <v>0</v>
          </cell>
        </row>
        <row r="353">
          <cell r="M353">
            <v>2050499</v>
          </cell>
          <cell r="N353" t="str">
            <v>其他成人教育支出</v>
          </cell>
          <cell r="O353">
            <v>0</v>
          </cell>
          <cell r="P353">
            <v>0</v>
          </cell>
          <cell r="Q353">
            <v>0</v>
          </cell>
        </row>
        <row r="354">
          <cell r="M354">
            <v>2050501</v>
          </cell>
          <cell r="N354" t="str">
            <v>广播电视学校</v>
          </cell>
          <cell r="O354">
            <v>0</v>
          </cell>
          <cell r="P354">
            <v>0</v>
          </cell>
          <cell r="Q354">
            <v>0</v>
          </cell>
        </row>
        <row r="355">
          <cell r="M355">
            <v>2050502</v>
          </cell>
          <cell r="N355" t="str">
            <v>教育电视台</v>
          </cell>
          <cell r="O355">
            <v>0</v>
          </cell>
          <cell r="P355">
            <v>0</v>
          </cell>
          <cell r="Q355">
            <v>0</v>
          </cell>
        </row>
        <row r="356">
          <cell r="M356">
            <v>2050599</v>
          </cell>
          <cell r="N356" t="str">
            <v>其他广播电视教育支出</v>
          </cell>
          <cell r="O356">
            <v>0</v>
          </cell>
          <cell r="P356">
            <v>0</v>
          </cell>
          <cell r="Q356">
            <v>0</v>
          </cell>
        </row>
        <row r="357">
          <cell r="M357">
            <v>2050601</v>
          </cell>
          <cell r="N357" t="str">
            <v>出国留学教育</v>
          </cell>
          <cell r="O357">
            <v>0</v>
          </cell>
          <cell r="P357">
            <v>0</v>
          </cell>
          <cell r="Q357">
            <v>0</v>
          </cell>
        </row>
        <row r="358">
          <cell r="M358">
            <v>2050602</v>
          </cell>
          <cell r="N358" t="str">
            <v>来华留学教育</v>
          </cell>
          <cell r="O358">
            <v>0</v>
          </cell>
          <cell r="P358">
            <v>0</v>
          </cell>
          <cell r="Q358">
            <v>0</v>
          </cell>
        </row>
        <row r="359">
          <cell r="M359">
            <v>2050699</v>
          </cell>
          <cell r="N359" t="str">
            <v>其他留学教育支出</v>
          </cell>
          <cell r="O359">
            <v>0</v>
          </cell>
          <cell r="P359">
            <v>0</v>
          </cell>
          <cell r="Q359">
            <v>0</v>
          </cell>
        </row>
        <row r="360">
          <cell r="M360">
            <v>2050701</v>
          </cell>
          <cell r="N360" t="str">
            <v>特殊学校教育</v>
          </cell>
          <cell r="O360">
            <v>0</v>
          </cell>
          <cell r="P360">
            <v>0</v>
          </cell>
          <cell r="Q360">
            <v>0</v>
          </cell>
        </row>
        <row r="361">
          <cell r="M361">
            <v>2050702</v>
          </cell>
          <cell r="N361" t="str">
            <v>工读学校教育</v>
          </cell>
          <cell r="O361">
            <v>0</v>
          </cell>
          <cell r="P361">
            <v>0</v>
          </cell>
          <cell r="Q361">
            <v>0</v>
          </cell>
        </row>
        <row r="362">
          <cell r="M362">
            <v>2050799</v>
          </cell>
          <cell r="N362" t="str">
            <v>其他特殊教育支出</v>
          </cell>
          <cell r="O362">
            <v>64</v>
          </cell>
          <cell r="P362">
            <v>60</v>
          </cell>
          <cell r="Q362">
            <v>154</v>
          </cell>
        </row>
        <row r="363">
          <cell r="M363">
            <v>2050801</v>
          </cell>
          <cell r="N363" t="str">
            <v>教师进修</v>
          </cell>
          <cell r="O363">
            <v>241</v>
          </cell>
          <cell r="P363">
            <v>230</v>
          </cell>
          <cell r="Q363">
            <v>210</v>
          </cell>
        </row>
        <row r="364">
          <cell r="M364">
            <v>2050802</v>
          </cell>
          <cell r="N364" t="str">
            <v>干部教育</v>
          </cell>
          <cell r="O364">
            <v>195</v>
          </cell>
          <cell r="P364">
            <v>186</v>
          </cell>
          <cell r="Q364">
            <v>451</v>
          </cell>
        </row>
        <row r="365">
          <cell r="M365">
            <v>2050803</v>
          </cell>
          <cell r="N365" t="str">
            <v>培训支出</v>
          </cell>
          <cell r="O365">
            <v>0</v>
          </cell>
          <cell r="P365">
            <v>0</v>
          </cell>
          <cell r="Q365">
            <v>0</v>
          </cell>
        </row>
        <row r="366">
          <cell r="M366">
            <v>2050804</v>
          </cell>
          <cell r="N366" t="str">
            <v>退役士兵能力提升</v>
          </cell>
          <cell r="O366">
            <v>0</v>
          </cell>
          <cell r="P366">
            <v>0</v>
          </cell>
          <cell r="Q366">
            <v>0</v>
          </cell>
        </row>
        <row r="367">
          <cell r="M367">
            <v>2050899</v>
          </cell>
          <cell r="N367" t="str">
            <v>其他进修及培训</v>
          </cell>
          <cell r="O367">
            <v>0</v>
          </cell>
          <cell r="P367">
            <v>0</v>
          </cell>
          <cell r="Q367">
            <v>0</v>
          </cell>
        </row>
        <row r="368">
          <cell r="M368">
            <v>2050901</v>
          </cell>
          <cell r="N368" t="str">
            <v>农村中小学校舍建设</v>
          </cell>
          <cell r="O368">
            <v>316</v>
          </cell>
          <cell r="P368">
            <v>311</v>
          </cell>
          <cell r="Q368">
            <v>325</v>
          </cell>
        </row>
        <row r="369">
          <cell r="M369">
            <v>2050902</v>
          </cell>
          <cell r="N369" t="str">
            <v>农村中小学教学设施</v>
          </cell>
          <cell r="O369">
            <v>347</v>
          </cell>
          <cell r="P369">
            <v>348</v>
          </cell>
          <cell r="Q369">
            <v>278</v>
          </cell>
        </row>
        <row r="370">
          <cell r="M370">
            <v>2050903</v>
          </cell>
          <cell r="N370" t="str">
            <v>城市中小学校舍建设</v>
          </cell>
          <cell r="O370">
            <v>0</v>
          </cell>
          <cell r="P370">
            <v>0</v>
          </cell>
          <cell r="Q370">
            <v>0</v>
          </cell>
        </row>
        <row r="371">
          <cell r="M371">
            <v>2050904</v>
          </cell>
          <cell r="N371" t="str">
            <v>城市中小学教学设施</v>
          </cell>
          <cell r="O371">
            <v>0</v>
          </cell>
          <cell r="P371">
            <v>0</v>
          </cell>
          <cell r="Q371">
            <v>0</v>
          </cell>
        </row>
        <row r="372">
          <cell r="M372">
            <v>2050905</v>
          </cell>
          <cell r="N372" t="str">
            <v>中等职业学校教学设施</v>
          </cell>
          <cell r="O372">
            <v>129</v>
          </cell>
          <cell r="P372">
            <v>123</v>
          </cell>
          <cell r="Q372">
            <v>0</v>
          </cell>
        </row>
        <row r="373">
          <cell r="M373">
            <v>2050999</v>
          </cell>
          <cell r="N373" t="str">
            <v>其他教育费附加安排的支出</v>
          </cell>
          <cell r="O373">
            <v>87</v>
          </cell>
          <cell r="P373">
            <v>97</v>
          </cell>
          <cell r="Q373">
            <v>49</v>
          </cell>
        </row>
        <row r="374">
          <cell r="M374">
            <v>2059999</v>
          </cell>
          <cell r="N374" t="str">
            <v>其他教育支出</v>
          </cell>
          <cell r="O374">
            <v>283</v>
          </cell>
          <cell r="P374">
            <v>1</v>
          </cell>
          <cell r="Q374">
            <v>0</v>
          </cell>
        </row>
        <row r="375">
          <cell r="M375">
            <v>2060101</v>
          </cell>
          <cell r="N375" t="str">
            <v>行政运行</v>
          </cell>
          <cell r="O375">
            <v>0</v>
          </cell>
          <cell r="P375">
            <v>3</v>
          </cell>
          <cell r="Q375">
            <v>0</v>
          </cell>
        </row>
        <row r="376">
          <cell r="M376">
            <v>2060102</v>
          </cell>
          <cell r="N376" t="str">
            <v>一般行政管理事务</v>
          </cell>
          <cell r="O376">
            <v>0</v>
          </cell>
          <cell r="P376">
            <v>0</v>
          </cell>
          <cell r="Q376">
            <v>350</v>
          </cell>
        </row>
        <row r="377">
          <cell r="M377">
            <v>2060103</v>
          </cell>
          <cell r="N377" t="str">
            <v>机关服务</v>
          </cell>
          <cell r="O377">
            <v>0</v>
          </cell>
          <cell r="P377">
            <v>0</v>
          </cell>
          <cell r="Q377">
            <v>0</v>
          </cell>
        </row>
        <row r="378">
          <cell r="M378">
            <v>2060199</v>
          </cell>
          <cell r="N378" t="str">
            <v>其他科学技术管理事务支出</v>
          </cell>
          <cell r="O378">
            <v>2</v>
          </cell>
          <cell r="P378">
            <v>137</v>
          </cell>
          <cell r="Q378">
            <v>700</v>
          </cell>
        </row>
        <row r="379">
          <cell r="M379">
            <v>2060201</v>
          </cell>
          <cell r="N379" t="str">
            <v>机构运行</v>
          </cell>
          <cell r="O379">
            <v>0</v>
          </cell>
          <cell r="P379">
            <v>0</v>
          </cell>
          <cell r="Q379">
            <v>0</v>
          </cell>
        </row>
        <row r="380">
          <cell r="M380">
            <v>2060203</v>
          </cell>
          <cell r="N380" t="str">
            <v>自然科学基金</v>
          </cell>
          <cell r="O380">
            <v>0</v>
          </cell>
          <cell r="P380">
            <v>0</v>
          </cell>
          <cell r="Q380">
            <v>0</v>
          </cell>
        </row>
        <row r="381">
          <cell r="M381">
            <v>2060204</v>
          </cell>
          <cell r="N381" t="str">
            <v>实验室及相关设施</v>
          </cell>
          <cell r="O381">
            <v>0</v>
          </cell>
          <cell r="P381">
            <v>0</v>
          </cell>
          <cell r="Q381">
            <v>0</v>
          </cell>
        </row>
        <row r="382">
          <cell r="M382">
            <v>2060205</v>
          </cell>
          <cell r="N382" t="str">
            <v>重大科学工程</v>
          </cell>
          <cell r="O382">
            <v>0</v>
          </cell>
          <cell r="P382">
            <v>0</v>
          </cell>
          <cell r="Q382">
            <v>0</v>
          </cell>
        </row>
        <row r="383">
          <cell r="M383">
            <v>2060206</v>
          </cell>
          <cell r="N383" t="str">
            <v>专项基础科研</v>
          </cell>
          <cell r="O383">
            <v>0</v>
          </cell>
          <cell r="P383">
            <v>0</v>
          </cell>
          <cell r="Q383">
            <v>0</v>
          </cell>
        </row>
        <row r="384">
          <cell r="M384">
            <v>2060207</v>
          </cell>
          <cell r="N384" t="str">
            <v>专项技术基础</v>
          </cell>
          <cell r="O384">
            <v>0</v>
          </cell>
          <cell r="P384">
            <v>0</v>
          </cell>
          <cell r="Q384">
            <v>0</v>
          </cell>
        </row>
        <row r="385">
          <cell r="M385">
            <v>2060208</v>
          </cell>
          <cell r="N385" t="str">
            <v>科技人才队伍建设</v>
          </cell>
          <cell r="O385">
            <v>52</v>
          </cell>
          <cell r="P385">
            <v>0</v>
          </cell>
          <cell r="Q385">
            <v>0</v>
          </cell>
        </row>
        <row r="386">
          <cell r="M386">
            <v>2060299</v>
          </cell>
          <cell r="N386" t="str">
            <v>其他基础研究支出</v>
          </cell>
          <cell r="O386">
            <v>7</v>
          </cell>
          <cell r="P386">
            <v>125</v>
          </cell>
          <cell r="Q386">
            <v>0</v>
          </cell>
        </row>
        <row r="387">
          <cell r="M387">
            <v>2060301</v>
          </cell>
          <cell r="N387" t="str">
            <v>机构运行</v>
          </cell>
          <cell r="O387">
            <v>0</v>
          </cell>
          <cell r="P387">
            <v>0</v>
          </cell>
          <cell r="Q387">
            <v>0</v>
          </cell>
        </row>
        <row r="388">
          <cell r="M388">
            <v>2060302</v>
          </cell>
          <cell r="N388" t="str">
            <v>社会公益研究</v>
          </cell>
          <cell r="O388">
            <v>0</v>
          </cell>
          <cell r="P388">
            <v>82</v>
          </cell>
          <cell r="Q388">
            <v>0</v>
          </cell>
        </row>
        <row r="389">
          <cell r="M389">
            <v>2060303</v>
          </cell>
          <cell r="N389" t="str">
            <v>高技术研究</v>
          </cell>
          <cell r="O389">
            <v>0</v>
          </cell>
          <cell r="P389">
            <v>0</v>
          </cell>
          <cell r="Q389">
            <v>0</v>
          </cell>
        </row>
        <row r="390">
          <cell r="M390">
            <v>2060304</v>
          </cell>
          <cell r="N390" t="str">
            <v>专项科研试制</v>
          </cell>
          <cell r="O390">
            <v>0</v>
          </cell>
          <cell r="P390">
            <v>0</v>
          </cell>
          <cell r="Q390">
            <v>0</v>
          </cell>
        </row>
        <row r="391">
          <cell r="M391">
            <v>2060399</v>
          </cell>
          <cell r="N391" t="str">
            <v>其他应用研究支出</v>
          </cell>
          <cell r="O391">
            <v>0</v>
          </cell>
          <cell r="P391">
            <v>0</v>
          </cell>
          <cell r="Q391">
            <v>0</v>
          </cell>
        </row>
        <row r="392">
          <cell r="M392">
            <v>2060401</v>
          </cell>
          <cell r="N392" t="str">
            <v>机构运行</v>
          </cell>
          <cell r="O392">
            <v>0</v>
          </cell>
          <cell r="P392">
            <v>0</v>
          </cell>
          <cell r="Q392">
            <v>0</v>
          </cell>
        </row>
        <row r="393">
          <cell r="M393">
            <v>2060404</v>
          </cell>
          <cell r="N393" t="str">
            <v>科技成果转化与扩散</v>
          </cell>
          <cell r="O393">
            <v>0</v>
          </cell>
          <cell r="P393">
            <v>0</v>
          </cell>
          <cell r="Q393">
            <v>0</v>
          </cell>
        </row>
        <row r="394">
          <cell r="M394">
            <v>2060405</v>
          </cell>
          <cell r="N394" t="str">
            <v>共性技术研究与开发</v>
          </cell>
          <cell r="O394">
            <v>0</v>
          </cell>
          <cell r="P394">
            <v>0</v>
          </cell>
          <cell r="Q394">
            <v>0</v>
          </cell>
        </row>
        <row r="395">
          <cell r="M395">
            <v>2060499</v>
          </cell>
          <cell r="N395" t="str">
            <v>其他技术研究与开发支出</v>
          </cell>
          <cell r="O395">
            <v>98</v>
          </cell>
          <cell r="P395">
            <v>90</v>
          </cell>
          <cell r="Q395">
            <v>0</v>
          </cell>
        </row>
        <row r="396">
          <cell r="M396">
            <v>2060501</v>
          </cell>
          <cell r="N396" t="str">
            <v>机构运行</v>
          </cell>
          <cell r="O396">
            <v>0</v>
          </cell>
          <cell r="P396">
            <v>0</v>
          </cell>
          <cell r="Q396">
            <v>0</v>
          </cell>
        </row>
        <row r="397">
          <cell r="M397">
            <v>2060502</v>
          </cell>
          <cell r="N397" t="str">
            <v>技术创新服务体系</v>
          </cell>
          <cell r="O397">
            <v>0</v>
          </cell>
          <cell r="P397">
            <v>0</v>
          </cell>
          <cell r="Q397">
            <v>0</v>
          </cell>
        </row>
        <row r="398">
          <cell r="M398">
            <v>2060503</v>
          </cell>
          <cell r="N398" t="str">
            <v>科技条件专项</v>
          </cell>
          <cell r="O398">
            <v>0</v>
          </cell>
          <cell r="P398">
            <v>0</v>
          </cell>
          <cell r="Q398">
            <v>0</v>
          </cell>
        </row>
        <row r="399">
          <cell r="M399">
            <v>2060599</v>
          </cell>
          <cell r="N399" t="str">
            <v>其他科技条件与服务支出</v>
          </cell>
          <cell r="O399">
            <v>7</v>
          </cell>
          <cell r="P399">
            <v>0</v>
          </cell>
          <cell r="Q399">
            <v>0</v>
          </cell>
        </row>
        <row r="400">
          <cell r="M400">
            <v>2060601</v>
          </cell>
          <cell r="N400" t="str">
            <v>社会科学研究机构</v>
          </cell>
          <cell r="O400">
            <v>98</v>
          </cell>
          <cell r="P400">
            <v>43</v>
          </cell>
          <cell r="Q400">
            <v>21</v>
          </cell>
        </row>
        <row r="401">
          <cell r="M401">
            <v>2060602</v>
          </cell>
          <cell r="N401" t="str">
            <v>社会科学研究</v>
          </cell>
          <cell r="O401">
            <v>0</v>
          </cell>
          <cell r="P401">
            <v>0</v>
          </cell>
          <cell r="Q401">
            <v>0</v>
          </cell>
        </row>
        <row r="402">
          <cell r="M402">
            <v>2060603</v>
          </cell>
          <cell r="N402" t="str">
            <v>社科基金支出</v>
          </cell>
          <cell r="O402">
            <v>0</v>
          </cell>
          <cell r="P402">
            <v>0</v>
          </cell>
          <cell r="Q402">
            <v>0</v>
          </cell>
        </row>
        <row r="403">
          <cell r="M403">
            <v>2060699</v>
          </cell>
          <cell r="N403" t="str">
            <v>其他社会科学支出</v>
          </cell>
          <cell r="O403">
            <v>0</v>
          </cell>
          <cell r="P403">
            <v>0</v>
          </cell>
          <cell r="Q403">
            <v>0</v>
          </cell>
        </row>
        <row r="404">
          <cell r="M404">
            <v>2060701</v>
          </cell>
          <cell r="N404" t="str">
            <v>机构运行</v>
          </cell>
          <cell r="O404">
            <v>96</v>
          </cell>
          <cell r="P404">
            <v>89</v>
          </cell>
          <cell r="Q404">
            <v>71</v>
          </cell>
        </row>
        <row r="405">
          <cell r="M405">
            <v>2060702</v>
          </cell>
          <cell r="N405" t="str">
            <v>科普活动</v>
          </cell>
          <cell r="O405">
            <v>19</v>
          </cell>
          <cell r="P405">
            <v>32</v>
          </cell>
          <cell r="Q405">
            <v>18</v>
          </cell>
        </row>
        <row r="406">
          <cell r="M406">
            <v>2060703</v>
          </cell>
          <cell r="N406" t="str">
            <v>青少年科技活动</v>
          </cell>
          <cell r="O406">
            <v>0</v>
          </cell>
          <cell r="P406">
            <v>0</v>
          </cell>
          <cell r="Q406">
            <v>0</v>
          </cell>
        </row>
        <row r="407">
          <cell r="M407">
            <v>2060704</v>
          </cell>
          <cell r="N407" t="str">
            <v>学术交流活动</v>
          </cell>
          <cell r="O407">
            <v>0</v>
          </cell>
          <cell r="P407">
            <v>0</v>
          </cell>
          <cell r="Q407">
            <v>0</v>
          </cell>
        </row>
        <row r="408">
          <cell r="M408">
            <v>2060705</v>
          </cell>
          <cell r="N408" t="str">
            <v>科技馆站</v>
          </cell>
          <cell r="O408">
            <v>0</v>
          </cell>
          <cell r="P408">
            <v>0</v>
          </cell>
          <cell r="Q408">
            <v>0</v>
          </cell>
        </row>
        <row r="409">
          <cell r="M409">
            <v>2060799</v>
          </cell>
          <cell r="N409" t="str">
            <v>其他科学技术普及支出</v>
          </cell>
          <cell r="O409">
            <v>0</v>
          </cell>
          <cell r="P409">
            <v>0</v>
          </cell>
          <cell r="Q409">
            <v>0</v>
          </cell>
        </row>
        <row r="410">
          <cell r="M410">
            <v>2060801</v>
          </cell>
          <cell r="N410" t="str">
            <v>国际交流与合作</v>
          </cell>
          <cell r="O410">
            <v>0</v>
          </cell>
          <cell r="P410">
            <v>0</v>
          </cell>
          <cell r="Q410">
            <v>0</v>
          </cell>
        </row>
        <row r="411">
          <cell r="M411">
            <v>2060802</v>
          </cell>
          <cell r="N411" t="str">
            <v>重大科技合作项目</v>
          </cell>
          <cell r="O411">
            <v>0</v>
          </cell>
          <cell r="P411">
            <v>0</v>
          </cell>
          <cell r="Q411">
            <v>0</v>
          </cell>
        </row>
        <row r="412">
          <cell r="M412">
            <v>2060899</v>
          </cell>
          <cell r="N412" t="str">
            <v>其他科技交流与合作支出</v>
          </cell>
          <cell r="O412">
            <v>0</v>
          </cell>
          <cell r="P412">
            <v>0</v>
          </cell>
          <cell r="Q412">
            <v>0</v>
          </cell>
        </row>
        <row r="413">
          <cell r="M413">
            <v>2060901</v>
          </cell>
          <cell r="N413" t="str">
            <v>科技重大专项</v>
          </cell>
          <cell r="O413">
            <v>0</v>
          </cell>
          <cell r="P413">
            <v>50</v>
          </cell>
          <cell r="Q413">
            <v>0</v>
          </cell>
        </row>
        <row r="414">
          <cell r="M414">
            <v>2060902</v>
          </cell>
          <cell r="N414" t="str">
            <v>重点研发计划</v>
          </cell>
          <cell r="O414">
            <v>0</v>
          </cell>
          <cell r="P414">
            <v>140</v>
          </cell>
          <cell r="Q414">
            <v>0</v>
          </cell>
        </row>
        <row r="415">
          <cell r="M415">
            <v>2060999</v>
          </cell>
          <cell r="N415" t="str">
            <v>其他科技重大项目</v>
          </cell>
          <cell r="O415">
            <v>42</v>
          </cell>
          <cell r="P415">
            <v>0</v>
          </cell>
          <cell r="Q415">
            <v>0</v>
          </cell>
        </row>
        <row r="416">
          <cell r="M416">
            <v>2069901</v>
          </cell>
          <cell r="N416" t="str">
            <v>科技奖励</v>
          </cell>
          <cell r="O416">
            <v>0</v>
          </cell>
          <cell r="P416">
            <v>0</v>
          </cell>
          <cell r="Q416">
            <v>0</v>
          </cell>
        </row>
        <row r="417">
          <cell r="M417">
            <v>2069902</v>
          </cell>
          <cell r="N417" t="str">
            <v>核应急</v>
          </cell>
          <cell r="O417">
            <v>0</v>
          </cell>
          <cell r="P417">
            <v>0</v>
          </cell>
          <cell r="Q417">
            <v>0</v>
          </cell>
        </row>
        <row r="418">
          <cell r="M418">
            <v>2069903</v>
          </cell>
          <cell r="N418" t="str">
            <v>转制科研机构</v>
          </cell>
          <cell r="O418">
            <v>0</v>
          </cell>
          <cell r="P418">
            <v>0</v>
          </cell>
          <cell r="Q418">
            <v>0</v>
          </cell>
        </row>
        <row r="419">
          <cell r="M419">
            <v>2069999</v>
          </cell>
          <cell r="N419" t="str">
            <v>其他科学技术支出</v>
          </cell>
          <cell r="O419">
            <v>3020</v>
          </cell>
          <cell r="P419">
            <v>5772</v>
          </cell>
          <cell r="Q419">
            <v>6500</v>
          </cell>
        </row>
        <row r="420">
          <cell r="M420">
            <v>2070101</v>
          </cell>
          <cell r="N420" t="str">
            <v>行政运行</v>
          </cell>
          <cell r="O420">
            <v>942</v>
          </cell>
          <cell r="P420">
            <v>2312</v>
          </cell>
          <cell r="Q420">
            <v>793</v>
          </cell>
        </row>
        <row r="421">
          <cell r="M421">
            <v>2070102</v>
          </cell>
          <cell r="N421" t="str">
            <v>一般行政管理事务</v>
          </cell>
          <cell r="O421">
            <v>493</v>
          </cell>
          <cell r="P421">
            <v>22</v>
          </cell>
          <cell r="Q421">
            <v>2312</v>
          </cell>
        </row>
        <row r="422">
          <cell r="M422">
            <v>2070103</v>
          </cell>
          <cell r="N422" t="str">
            <v>机关服务</v>
          </cell>
          <cell r="O422">
            <v>0</v>
          </cell>
          <cell r="P422">
            <v>0</v>
          </cell>
          <cell r="Q422">
            <v>0</v>
          </cell>
        </row>
        <row r="423">
          <cell r="M423">
            <v>2070104</v>
          </cell>
          <cell r="N423" t="str">
            <v>图书馆</v>
          </cell>
          <cell r="O423">
            <v>23</v>
          </cell>
          <cell r="P423">
            <v>0</v>
          </cell>
          <cell r="Q423">
            <v>21</v>
          </cell>
        </row>
        <row r="424">
          <cell r="M424">
            <v>2070105</v>
          </cell>
          <cell r="N424" t="str">
            <v>文化展示及纪念机构</v>
          </cell>
          <cell r="O424">
            <v>0</v>
          </cell>
          <cell r="P424">
            <v>0</v>
          </cell>
          <cell r="Q424">
            <v>0</v>
          </cell>
        </row>
        <row r="425">
          <cell r="M425">
            <v>2070106</v>
          </cell>
          <cell r="N425" t="str">
            <v>艺术表演场所</v>
          </cell>
          <cell r="O425">
            <v>0</v>
          </cell>
          <cell r="P425">
            <v>0</v>
          </cell>
          <cell r="Q425">
            <v>0</v>
          </cell>
        </row>
        <row r="426">
          <cell r="M426">
            <v>2070107</v>
          </cell>
          <cell r="N426" t="str">
            <v>艺术表演团体</v>
          </cell>
          <cell r="O426">
            <v>0</v>
          </cell>
          <cell r="P426">
            <v>0</v>
          </cell>
          <cell r="Q426">
            <v>0</v>
          </cell>
        </row>
        <row r="427">
          <cell r="M427">
            <v>2070108</v>
          </cell>
          <cell r="N427" t="str">
            <v>文化活动</v>
          </cell>
          <cell r="O427">
            <v>4</v>
          </cell>
          <cell r="P427">
            <v>0</v>
          </cell>
          <cell r="Q427">
            <v>50</v>
          </cell>
        </row>
        <row r="428">
          <cell r="M428">
            <v>2070109</v>
          </cell>
          <cell r="N428" t="str">
            <v>群众文化</v>
          </cell>
          <cell r="O428">
            <v>0</v>
          </cell>
          <cell r="P428">
            <v>190</v>
          </cell>
          <cell r="Q428">
            <v>25</v>
          </cell>
        </row>
        <row r="429">
          <cell r="M429">
            <v>2070110</v>
          </cell>
          <cell r="N429" t="str">
            <v>文化和旅游交流与合作</v>
          </cell>
          <cell r="O429">
            <v>0</v>
          </cell>
          <cell r="P429">
            <v>0</v>
          </cell>
          <cell r="Q429">
            <v>0</v>
          </cell>
        </row>
        <row r="430">
          <cell r="M430">
            <v>2070111</v>
          </cell>
          <cell r="N430" t="str">
            <v>文化创作与保护</v>
          </cell>
          <cell r="O430">
            <v>0</v>
          </cell>
          <cell r="P430">
            <v>0</v>
          </cell>
          <cell r="Q430">
            <v>0</v>
          </cell>
        </row>
        <row r="431">
          <cell r="M431">
            <v>2070112</v>
          </cell>
          <cell r="N431" t="str">
            <v>文化和旅游市场管理</v>
          </cell>
          <cell r="O431">
            <v>0</v>
          </cell>
          <cell r="P431">
            <v>0</v>
          </cell>
          <cell r="Q431">
            <v>0</v>
          </cell>
        </row>
        <row r="432">
          <cell r="M432">
            <v>2070113</v>
          </cell>
          <cell r="N432" t="str">
            <v>旅游宣传</v>
          </cell>
          <cell r="O432">
            <v>22</v>
          </cell>
          <cell r="P432">
            <v>0</v>
          </cell>
          <cell r="Q432">
            <v>0</v>
          </cell>
        </row>
        <row r="433">
          <cell r="M433">
            <v>2070114</v>
          </cell>
          <cell r="N433" t="str">
            <v>文化和旅游管理事务</v>
          </cell>
          <cell r="O433">
            <v>8</v>
          </cell>
          <cell r="P433">
            <v>0</v>
          </cell>
          <cell r="Q433">
            <v>0</v>
          </cell>
        </row>
        <row r="434">
          <cell r="M434">
            <v>2070199</v>
          </cell>
          <cell r="N434" t="str">
            <v>其他文化和旅游支出</v>
          </cell>
          <cell r="O434">
            <v>80</v>
          </cell>
          <cell r="P434">
            <v>122</v>
          </cell>
          <cell r="Q434">
            <v>1148</v>
          </cell>
        </row>
        <row r="435">
          <cell r="M435">
            <v>2070201</v>
          </cell>
          <cell r="N435" t="str">
            <v>行政运行</v>
          </cell>
          <cell r="O435">
            <v>0</v>
          </cell>
          <cell r="P435">
            <v>0</v>
          </cell>
          <cell r="Q435">
            <v>0</v>
          </cell>
        </row>
        <row r="436">
          <cell r="M436">
            <v>2070202</v>
          </cell>
          <cell r="N436" t="str">
            <v>一般行政管理事务</v>
          </cell>
          <cell r="O436">
            <v>0</v>
          </cell>
          <cell r="P436">
            <v>0</v>
          </cell>
          <cell r="Q436">
            <v>0</v>
          </cell>
        </row>
        <row r="437">
          <cell r="M437">
            <v>2070203</v>
          </cell>
          <cell r="N437" t="str">
            <v>机关服务</v>
          </cell>
          <cell r="O437">
            <v>0</v>
          </cell>
          <cell r="P437">
            <v>0</v>
          </cell>
          <cell r="Q437">
            <v>0</v>
          </cell>
        </row>
        <row r="438">
          <cell r="M438">
            <v>2070204</v>
          </cell>
          <cell r="N438" t="str">
            <v>文物保护</v>
          </cell>
          <cell r="O438">
            <v>0</v>
          </cell>
          <cell r="P438">
            <v>5</v>
          </cell>
          <cell r="Q438">
            <v>0</v>
          </cell>
        </row>
        <row r="439">
          <cell r="M439">
            <v>2070205</v>
          </cell>
          <cell r="N439" t="str">
            <v>博物馆</v>
          </cell>
          <cell r="O439">
            <v>358</v>
          </cell>
          <cell r="P439">
            <v>173</v>
          </cell>
          <cell r="Q439">
            <v>34</v>
          </cell>
        </row>
        <row r="440">
          <cell r="M440">
            <v>2070206</v>
          </cell>
          <cell r="N440" t="str">
            <v>历史名城与古迹</v>
          </cell>
          <cell r="O440">
            <v>0</v>
          </cell>
          <cell r="P440">
            <v>0</v>
          </cell>
          <cell r="Q440">
            <v>0</v>
          </cell>
        </row>
        <row r="441">
          <cell r="M441">
            <v>2070299</v>
          </cell>
          <cell r="N441" t="str">
            <v>其他文物支出</v>
          </cell>
          <cell r="O441">
            <v>0</v>
          </cell>
          <cell r="P441">
            <v>67</v>
          </cell>
          <cell r="Q441">
            <v>0</v>
          </cell>
        </row>
        <row r="442">
          <cell r="M442">
            <v>2070301</v>
          </cell>
          <cell r="N442" t="str">
            <v>行政运行</v>
          </cell>
          <cell r="O442">
            <v>101</v>
          </cell>
          <cell r="P442">
            <v>400</v>
          </cell>
          <cell r="Q442">
            <v>0</v>
          </cell>
        </row>
        <row r="443">
          <cell r="M443">
            <v>2070302</v>
          </cell>
          <cell r="N443" t="str">
            <v>一般行政管理事务</v>
          </cell>
          <cell r="O443">
            <v>0</v>
          </cell>
          <cell r="P443">
            <v>0</v>
          </cell>
          <cell r="Q443">
            <v>0</v>
          </cell>
        </row>
        <row r="444">
          <cell r="M444">
            <v>2070303</v>
          </cell>
          <cell r="N444" t="str">
            <v>机关服务</v>
          </cell>
          <cell r="O444">
            <v>0</v>
          </cell>
          <cell r="P444">
            <v>0</v>
          </cell>
          <cell r="Q444">
            <v>0</v>
          </cell>
        </row>
        <row r="445">
          <cell r="M445">
            <v>2070304</v>
          </cell>
          <cell r="N445" t="str">
            <v>运动项目管理</v>
          </cell>
          <cell r="O445">
            <v>0</v>
          </cell>
          <cell r="P445">
            <v>0</v>
          </cell>
          <cell r="Q445">
            <v>0</v>
          </cell>
        </row>
        <row r="446">
          <cell r="M446">
            <v>2070305</v>
          </cell>
          <cell r="N446" t="str">
            <v>体育竞赛</v>
          </cell>
          <cell r="O446">
            <v>0</v>
          </cell>
          <cell r="P446">
            <v>0</v>
          </cell>
          <cell r="Q446">
            <v>0</v>
          </cell>
        </row>
        <row r="447">
          <cell r="M447">
            <v>2070306</v>
          </cell>
          <cell r="N447" t="str">
            <v>体育训练</v>
          </cell>
          <cell r="O447">
            <v>0</v>
          </cell>
          <cell r="P447">
            <v>0</v>
          </cell>
          <cell r="Q447">
            <v>0</v>
          </cell>
        </row>
        <row r="448">
          <cell r="M448">
            <v>2070307</v>
          </cell>
          <cell r="N448" t="str">
            <v>体育场馆</v>
          </cell>
          <cell r="O448">
            <v>0</v>
          </cell>
          <cell r="P448">
            <v>0</v>
          </cell>
          <cell r="Q448">
            <v>23</v>
          </cell>
        </row>
        <row r="449">
          <cell r="M449">
            <v>2070308</v>
          </cell>
          <cell r="N449" t="str">
            <v>群众体育</v>
          </cell>
          <cell r="O449">
            <v>0</v>
          </cell>
          <cell r="P449">
            <v>16</v>
          </cell>
          <cell r="Q449">
            <v>0</v>
          </cell>
        </row>
        <row r="450">
          <cell r="M450">
            <v>2070309</v>
          </cell>
          <cell r="N450" t="str">
            <v>体育交流与合作</v>
          </cell>
          <cell r="O450">
            <v>0</v>
          </cell>
          <cell r="P450">
            <v>0</v>
          </cell>
          <cell r="Q450">
            <v>11</v>
          </cell>
        </row>
        <row r="451">
          <cell r="M451">
            <v>2070399</v>
          </cell>
          <cell r="N451" t="str">
            <v>其他体育支出</v>
          </cell>
          <cell r="O451">
            <v>29</v>
          </cell>
          <cell r="P451">
            <v>189</v>
          </cell>
          <cell r="Q451">
            <v>24</v>
          </cell>
        </row>
        <row r="452">
          <cell r="M452">
            <v>2070601</v>
          </cell>
          <cell r="N452" t="str">
            <v>行政运行</v>
          </cell>
          <cell r="O452">
            <v>0</v>
          </cell>
          <cell r="P452">
            <v>0</v>
          </cell>
          <cell r="Q452">
            <v>0</v>
          </cell>
        </row>
        <row r="453">
          <cell r="M453">
            <v>2070602</v>
          </cell>
          <cell r="N453" t="str">
            <v>一般行政管理事务</v>
          </cell>
          <cell r="O453">
            <v>0</v>
          </cell>
          <cell r="P453">
            <v>0</v>
          </cell>
          <cell r="Q453">
            <v>0</v>
          </cell>
        </row>
        <row r="454">
          <cell r="M454">
            <v>2070603</v>
          </cell>
          <cell r="N454" t="str">
            <v>机关服务</v>
          </cell>
          <cell r="O454">
            <v>0</v>
          </cell>
          <cell r="P454">
            <v>0</v>
          </cell>
          <cell r="Q454">
            <v>0</v>
          </cell>
        </row>
        <row r="455">
          <cell r="M455">
            <v>2070604</v>
          </cell>
          <cell r="N455" t="str">
            <v>新闻通讯</v>
          </cell>
          <cell r="O455">
            <v>0</v>
          </cell>
          <cell r="P455">
            <v>0</v>
          </cell>
          <cell r="Q455">
            <v>0</v>
          </cell>
        </row>
        <row r="456">
          <cell r="M456">
            <v>2070605</v>
          </cell>
          <cell r="N456" t="str">
            <v>出版发行</v>
          </cell>
          <cell r="O456">
            <v>0</v>
          </cell>
          <cell r="P456">
            <v>0</v>
          </cell>
          <cell r="Q456">
            <v>0</v>
          </cell>
        </row>
        <row r="457">
          <cell r="M457">
            <v>2070606</v>
          </cell>
          <cell r="N457" t="str">
            <v>版权管理</v>
          </cell>
          <cell r="O457">
            <v>0</v>
          </cell>
          <cell r="P457">
            <v>0</v>
          </cell>
          <cell r="Q457">
            <v>0</v>
          </cell>
        </row>
        <row r="458">
          <cell r="M458">
            <v>2070607</v>
          </cell>
          <cell r="N458" t="str">
            <v>电影</v>
          </cell>
          <cell r="O458">
            <v>0</v>
          </cell>
          <cell r="P458">
            <v>0</v>
          </cell>
          <cell r="Q458">
            <v>0</v>
          </cell>
        </row>
        <row r="459">
          <cell r="M459">
            <v>2070699</v>
          </cell>
          <cell r="N459" t="str">
            <v>其他新闻出版电影支出</v>
          </cell>
          <cell r="O459">
            <v>0</v>
          </cell>
          <cell r="P459">
            <v>0</v>
          </cell>
          <cell r="Q459">
            <v>0</v>
          </cell>
        </row>
        <row r="460">
          <cell r="M460">
            <v>2070801</v>
          </cell>
          <cell r="N460" t="str">
            <v>行政运行</v>
          </cell>
          <cell r="O460">
            <v>0</v>
          </cell>
          <cell r="P460">
            <v>0</v>
          </cell>
          <cell r="Q460">
            <v>0</v>
          </cell>
        </row>
        <row r="461">
          <cell r="M461">
            <v>2070802</v>
          </cell>
          <cell r="N461" t="str">
            <v>一般行政管理事务</v>
          </cell>
          <cell r="O461">
            <v>0</v>
          </cell>
          <cell r="P461">
            <v>0</v>
          </cell>
          <cell r="Q461">
            <v>0</v>
          </cell>
        </row>
        <row r="462">
          <cell r="M462">
            <v>2070803</v>
          </cell>
          <cell r="N462" t="str">
            <v>机关服务</v>
          </cell>
          <cell r="O462">
            <v>0</v>
          </cell>
          <cell r="P462">
            <v>0</v>
          </cell>
          <cell r="Q462">
            <v>0</v>
          </cell>
        </row>
        <row r="463">
          <cell r="M463">
            <v>2070806</v>
          </cell>
          <cell r="N463" t="str">
            <v>监测监管</v>
          </cell>
          <cell r="O463">
            <v>0</v>
          </cell>
          <cell r="P463">
            <v>0</v>
          </cell>
          <cell r="Q463">
            <v>0</v>
          </cell>
        </row>
        <row r="464">
          <cell r="M464">
            <v>2070807</v>
          </cell>
          <cell r="N464" t="str">
            <v>传输发射</v>
          </cell>
          <cell r="O464">
            <v>0</v>
          </cell>
          <cell r="P464">
            <v>0</v>
          </cell>
          <cell r="Q464">
            <v>0</v>
          </cell>
        </row>
        <row r="465">
          <cell r="M465">
            <v>2070808</v>
          </cell>
          <cell r="N465" t="str">
            <v>广播电视事务</v>
          </cell>
          <cell r="O465">
            <v>476</v>
          </cell>
          <cell r="P465">
            <v>440</v>
          </cell>
          <cell r="Q465">
            <v>344</v>
          </cell>
        </row>
        <row r="466">
          <cell r="M466">
            <v>2070899</v>
          </cell>
          <cell r="N466" t="str">
            <v>其他广播电视支出</v>
          </cell>
          <cell r="O466">
            <v>0</v>
          </cell>
          <cell r="P466">
            <v>57</v>
          </cell>
          <cell r="Q466">
            <v>10</v>
          </cell>
        </row>
        <row r="467">
          <cell r="M467">
            <v>2079902</v>
          </cell>
          <cell r="N467" t="str">
            <v>宣传文化发展专项支出</v>
          </cell>
          <cell r="O467">
            <v>0</v>
          </cell>
          <cell r="P467">
            <v>0</v>
          </cell>
          <cell r="Q467">
            <v>0</v>
          </cell>
        </row>
        <row r="468">
          <cell r="M468">
            <v>2079903</v>
          </cell>
          <cell r="N468" t="str">
            <v>文化产业发展专项支出</v>
          </cell>
          <cell r="O468">
            <v>0</v>
          </cell>
          <cell r="P468">
            <v>0</v>
          </cell>
          <cell r="Q468">
            <v>0</v>
          </cell>
        </row>
        <row r="469">
          <cell r="M469">
            <v>2079999</v>
          </cell>
          <cell r="N469" t="str">
            <v>其他文化旅游体育与传媒支出</v>
          </cell>
          <cell r="O469">
            <v>267</v>
          </cell>
          <cell r="P469">
            <v>1095</v>
          </cell>
          <cell r="Q469">
            <v>459</v>
          </cell>
        </row>
        <row r="470">
          <cell r="M470">
            <v>2080101</v>
          </cell>
          <cell r="N470" t="str">
            <v>行政运行</v>
          </cell>
          <cell r="O470">
            <v>698</v>
          </cell>
          <cell r="P470">
            <v>337</v>
          </cell>
          <cell r="Q470">
            <v>245</v>
          </cell>
        </row>
        <row r="471">
          <cell r="M471">
            <v>2080102</v>
          </cell>
          <cell r="N471" t="str">
            <v>一般行政管理事务</v>
          </cell>
          <cell r="O471">
            <v>52</v>
          </cell>
          <cell r="P471">
            <v>57</v>
          </cell>
          <cell r="Q471">
            <v>46</v>
          </cell>
        </row>
        <row r="472">
          <cell r="M472">
            <v>2080103</v>
          </cell>
          <cell r="N472" t="str">
            <v>机关服务</v>
          </cell>
          <cell r="O472">
            <v>0</v>
          </cell>
          <cell r="P472">
            <v>0</v>
          </cell>
          <cell r="Q472">
            <v>0</v>
          </cell>
        </row>
        <row r="473">
          <cell r="M473">
            <v>2080104</v>
          </cell>
          <cell r="N473" t="str">
            <v>综合业务管理</v>
          </cell>
          <cell r="O473">
            <v>0</v>
          </cell>
          <cell r="P473">
            <v>0</v>
          </cell>
          <cell r="Q473">
            <v>0</v>
          </cell>
        </row>
        <row r="474">
          <cell r="M474">
            <v>2080105</v>
          </cell>
          <cell r="N474" t="str">
            <v>劳动保障监察</v>
          </cell>
          <cell r="O474">
            <v>0</v>
          </cell>
          <cell r="P474">
            <v>0</v>
          </cell>
          <cell r="Q474">
            <v>0</v>
          </cell>
        </row>
        <row r="475">
          <cell r="M475">
            <v>2080106</v>
          </cell>
          <cell r="N475" t="str">
            <v>就业管理事务</v>
          </cell>
          <cell r="O475">
            <v>0</v>
          </cell>
          <cell r="P475">
            <v>0</v>
          </cell>
          <cell r="Q475">
            <v>0</v>
          </cell>
        </row>
        <row r="476">
          <cell r="M476">
            <v>2080107</v>
          </cell>
          <cell r="N476" t="str">
            <v>社会保险业务管理事务</v>
          </cell>
          <cell r="O476">
            <v>0</v>
          </cell>
          <cell r="P476">
            <v>0</v>
          </cell>
          <cell r="Q476">
            <v>0</v>
          </cell>
        </row>
        <row r="477">
          <cell r="M477">
            <v>2080108</v>
          </cell>
          <cell r="N477" t="str">
            <v>信息化建设</v>
          </cell>
          <cell r="O477">
            <v>0</v>
          </cell>
          <cell r="P477">
            <v>0</v>
          </cell>
          <cell r="Q477">
            <v>0</v>
          </cell>
        </row>
        <row r="478">
          <cell r="M478">
            <v>2080109</v>
          </cell>
          <cell r="N478" t="str">
            <v>社会保险经办机构</v>
          </cell>
          <cell r="O478">
            <v>546</v>
          </cell>
          <cell r="P478">
            <v>389</v>
          </cell>
          <cell r="Q478">
            <v>391</v>
          </cell>
        </row>
        <row r="479">
          <cell r="M479">
            <v>2080110</v>
          </cell>
          <cell r="N479" t="str">
            <v>劳动关系和维权</v>
          </cell>
          <cell r="O479">
            <v>0</v>
          </cell>
          <cell r="P479">
            <v>0</v>
          </cell>
          <cell r="Q479">
            <v>0</v>
          </cell>
        </row>
        <row r="480">
          <cell r="M480">
            <v>2080111</v>
          </cell>
          <cell r="N480" t="str">
            <v>公共就业服务和职业技能鉴定机构</v>
          </cell>
          <cell r="O480">
            <v>0</v>
          </cell>
          <cell r="P480">
            <v>0</v>
          </cell>
          <cell r="Q480">
            <v>0</v>
          </cell>
        </row>
        <row r="481">
          <cell r="M481">
            <v>2080112</v>
          </cell>
          <cell r="N481" t="str">
            <v>劳动人事争议调解仲裁</v>
          </cell>
          <cell r="O481">
            <v>0</v>
          </cell>
          <cell r="P481">
            <v>0</v>
          </cell>
          <cell r="Q481">
            <v>0</v>
          </cell>
        </row>
        <row r="482">
          <cell r="M482">
            <v>2080113</v>
          </cell>
          <cell r="N482" t="str">
            <v>政府特殊津贴</v>
          </cell>
          <cell r="O482">
            <v>0</v>
          </cell>
          <cell r="P482">
            <v>0</v>
          </cell>
          <cell r="Q482">
            <v>0</v>
          </cell>
        </row>
        <row r="483">
          <cell r="M483">
            <v>2080114</v>
          </cell>
          <cell r="N483" t="str">
            <v>资助留学回国人员</v>
          </cell>
          <cell r="O483">
            <v>0</v>
          </cell>
          <cell r="P483">
            <v>0</v>
          </cell>
          <cell r="Q483">
            <v>0</v>
          </cell>
        </row>
        <row r="484">
          <cell r="M484">
            <v>2080115</v>
          </cell>
          <cell r="N484" t="str">
            <v>博士后日常经费</v>
          </cell>
          <cell r="O484">
            <v>0</v>
          </cell>
          <cell r="P484">
            <v>0</v>
          </cell>
          <cell r="Q484">
            <v>0</v>
          </cell>
        </row>
        <row r="485">
          <cell r="M485">
            <v>2080116</v>
          </cell>
          <cell r="N485" t="str">
            <v>引进人才费用</v>
          </cell>
          <cell r="O485">
            <v>0</v>
          </cell>
          <cell r="P485">
            <v>0</v>
          </cell>
          <cell r="Q485">
            <v>0</v>
          </cell>
        </row>
        <row r="486">
          <cell r="M486">
            <v>2080150</v>
          </cell>
          <cell r="N486" t="str">
            <v>事业运行</v>
          </cell>
          <cell r="O486">
            <v>0</v>
          </cell>
          <cell r="P486">
            <v>0</v>
          </cell>
          <cell r="Q486">
            <v>0</v>
          </cell>
        </row>
        <row r="487">
          <cell r="M487">
            <v>2080199</v>
          </cell>
          <cell r="N487" t="str">
            <v>其他人力资源和社会保障管理事务支出</v>
          </cell>
          <cell r="O487">
            <v>211</v>
          </cell>
          <cell r="P487">
            <v>231</v>
          </cell>
          <cell r="Q487">
            <v>166</v>
          </cell>
        </row>
        <row r="488">
          <cell r="M488">
            <v>2080201</v>
          </cell>
          <cell r="N488" t="str">
            <v>行政运行</v>
          </cell>
          <cell r="O488">
            <v>351</v>
          </cell>
          <cell r="P488">
            <v>309</v>
          </cell>
          <cell r="Q488">
            <v>450</v>
          </cell>
        </row>
        <row r="489">
          <cell r="M489">
            <v>2080202</v>
          </cell>
          <cell r="N489" t="str">
            <v>一般行政管理事务</v>
          </cell>
          <cell r="O489">
            <v>54</v>
          </cell>
          <cell r="P489">
            <v>79</v>
          </cell>
          <cell r="Q489">
            <v>71</v>
          </cell>
        </row>
        <row r="490">
          <cell r="M490">
            <v>2080203</v>
          </cell>
          <cell r="N490" t="str">
            <v>机关服务</v>
          </cell>
          <cell r="O490">
            <v>0</v>
          </cell>
          <cell r="P490">
            <v>0</v>
          </cell>
          <cell r="Q490">
            <v>1</v>
          </cell>
        </row>
        <row r="491">
          <cell r="M491">
            <v>2080206</v>
          </cell>
          <cell r="N491" t="str">
            <v>社会组织管理</v>
          </cell>
          <cell r="O491">
            <v>0</v>
          </cell>
          <cell r="P491">
            <v>0</v>
          </cell>
          <cell r="Q491">
            <v>0</v>
          </cell>
        </row>
        <row r="492">
          <cell r="M492">
            <v>2080207</v>
          </cell>
          <cell r="N492" t="str">
            <v>行政区划和地名管理</v>
          </cell>
          <cell r="O492">
            <v>0</v>
          </cell>
          <cell r="P492">
            <v>0</v>
          </cell>
          <cell r="Q492">
            <v>37</v>
          </cell>
        </row>
        <row r="493">
          <cell r="M493">
            <v>2080208</v>
          </cell>
          <cell r="N493" t="str">
            <v>基层政权建设和社区治理</v>
          </cell>
          <cell r="O493">
            <v>0</v>
          </cell>
          <cell r="P493">
            <v>0</v>
          </cell>
          <cell r="Q493">
            <v>0</v>
          </cell>
        </row>
        <row r="494">
          <cell r="M494">
            <v>2080299</v>
          </cell>
          <cell r="N494" t="str">
            <v>其他民政管理事务支出</v>
          </cell>
          <cell r="O494">
            <v>156</v>
          </cell>
          <cell r="P494">
            <v>107</v>
          </cell>
          <cell r="Q494">
            <v>10</v>
          </cell>
        </row>
        <row r="495">
          <cell r="M495">
            <v>2080501</v>
          </cell>
          <cell r="N495" t="str">
            <v>行政单位离退休</v>
          </cell>
          <cell r="O495">
            <v>515</v>
          </cell>
          <cell r="P495">
            <v>553</v>
          </cell>
          <cell r="Q495">
            <v>469</v>
          </cell>
        </row>
        <row r="496">
          <cell r="M496">
            <v>2080502</v>
          </cell>
          <cell r="N496" t="str">
            <v>事业单位离退休</v>
          </cell>
          <cell r="O496">
            <v>750</v>
          </cell>
          <cell r="P496">
            <v>926</v>
          </cell>
          <cell r="Q496">
            <v>849</v>
          </cell>
        </row>
        <row r="497">
          <cell r="M497">
            <v>2080503</v>
          </cell>
          <cell r="N497" t="str">
            <v>离退休人员管理机构</v>
          </cell>
          <cell r="O497">
            <v>0</v>
          </cell>
          <cell r="P497">
            <v>0</v>
          </cell>
          <cell r="Q497">
            <v>0</v>
          </cell>
        </row>
        <row r="498">
          <cell r="M498">
            <v>2080505</v>
          </cell>
          <cell r="N498" t="str">
            <v>机关事业单位基本养老保险缴费支出</v>
          </cell>
          <cell r="O498">
            <v>4878</v>
          </cell>
          <cell r="P498">
            <v>6566</v>
          </cell>
          <cell r="Q498">
            <v>6530</v>
          </cell>
        </row>
        <row r="499">
          <cell r="M499">
            <v>2080506</v>
          </cell>
          <cell r="N499" t="str">
            <v>机关事业单位职业年金缴费支出</v>
          </cell>
          <cell r="O499">
            <v>4689</v>
          </cell>
          <cell r="P499">
            <v>3675</v>
          </cell>
          <cell r="Q499">
            <v>4189</v>
          </cell>
        </row>
        <row r="500">
          <cell r="M500">
            <v>2080507</v>
          </cell>
          <cell r="N500" t="str">
            <v>对机关事业单位基本养老保险基金的补助</v>
          </cell>
          <cell r="O500">
            <v>3918</v>
          </cell>
          <cell r="P500">
            <v>5118</v>
          </cell>
          <cell r="Q500">
            <v>5427</v>
          </cell>
        </row>
        <row r="501">
          <cell r="M501">
            <v>2080508</v>
          </cell>
          <cell r="N501" t="str">
            <v>对机关事业单位职业年金的补助</v>
          </cell>
          <cell r="O501">
            <v>8</v>
          </cell>
          <cell r="P501">
            <v>1</v>
          </cell>
          <cell r="Q501">
            <v>450</v>
          </cell>
        </row>
        <row r="502">
          <cell r="M502">
            <v>2080599</v>
          </cell>
          <cell r="N502" t="str">
            <v>其他行政事业单位养老支出</v>
          </cell>
          <cell r="O502">
            <v>63</v>
          </cell>
          <cell r="P502">
            <v>913</v>
          </cell>
          <cell r="Q502">
            <v>25</v>
          </cell>
        </row>
        <row r="503">
          <cell r="M503">
            <v>2080601</v>
          </cell>
          <cell r="N503" t="str">
            <v>企业关闭破产补助</v>
          </cell>
          <cell r="O503">
            <v>0</v>
          </cell>
          <cell r="P503">
            <v>0</v>
          </cell>
          <cell r="Q503">
            <v>0</v>
          </cell>
        </row>
        <row r="504">
          <cell r="M504">
            <v>2080602</v>
          </cell>
          <cell r="N504" t="str">
            <v>厂办大集体改革补助</v>
          </cell>
          <cell r="O504">
            <v>0</v>
          </cell>
          <cell r="P504">
            <v>0</v>
          </cell>
          <cell r="Q504">
            <v>0</v>
          </cell>
        </row>
        <row r="505">
          <cell r="M505">
            <v>2080699</v>
          </cell>
          <cell r="N505" t="str">
            <v>其他企业改革发展补助</v>
          </cell>
          <cell r="O505">
            <v>1151</v>
          </cell>
          <cell r="P505">
            <v>1404</v>
          </cell>
          <cell r="Q505">
            <v>4500</v>
          </cell>
        </row>
        <row r="506">
          <cell r="M506">
            <v>2080701</v>
          </cell>
          <cell r="N506" t="str">
            <v>就业创业服务补贴</v>
          </cell>
          <cell r="O506">
            <v>421</v>
          </cell>
          <cell r="P506">
            <v>548</v>
          </cell>
          <cell r="Q506">
            <v>558</v>
          </cell>
        </row>
        <row r="507">
          <cell r="M507">
            <v>2080702</v>
          </cell>
          <cell r="N507" t="str">
            <v>职业培训补贴</v>
          </cell>
          <cell r="O507">
            <v>71</v>
          </cell>
          <cell r="P507">
            <v>76</v>
          </cell>
          <cell r="Q507">
            <v>1</v>
          </cell>
        </row>
        <row r="508">
          <cell r="M508">
            <v>2080704</v>
          </cell>
          <cell r="N508" t="str">
            <v>社会保险补贴</v>
          </cell>
          <cell r="O508">
            <v>266</v>
          </cell>
          <cell r="P508">
            <v>257</v>
          </cell>
          <cell r="Q508">
            <v>280</v>
          </cell>
        </row>
        <row r="509">
          <cell r="M509">
            <v>2080705</v>
          </cell>
          <cell r="N509" t="str">
            <v>公益性岗位补贴</v>
          </cell>
          <cell r="O509">
            <v>372</v>
          </cell>
          <cell r="P509">
            <v>529</v>
          </cell>
          <cell r="Q509">
            <v>560</v>
          </cell>
        </row>
        <row r="510">
          <cell r="M510">
            <v>2080709</v>
          </cell>
          <cell r="N510" t="str">
            <v>职业技能鉴定补贴</v>
          </cell>
          <cell r="O510">
            <v>0</v>
          </cell>
          <cell r="P510">
            <v>0</v>
          </cell>
          <cell r="Q510">
            <v>0</v>
          </cell>
        </row>
        <row r="511">
          <cell r="M511">
            <v>2080711</v>
          </cell>
          <cell r="N511" t="str">
            <v>就业见习补贴</v>
          </cell>
          <cell r="O511">
            <v>31</v>
          </cell>
          <cell r="P511">
            <v>33</v>
          </cell>
          <cell r="Q511">
            <v>0</v>
          </cell>
        </row>
        <row r="512">
          <cell r="M512">
            <v>2080712</v>
          </cell>
          <cell r="N512" t="str">
            <v>高技能人才培养补助</v>
          </cell>
          <cell r="O512">
            <v>0</v>
          </cell>
          <cell r="P512">
            <v>0</v>
          </cell>
          <cell r="Q512">
            <v>0</v>
          </cell>
        </row>
        <row r="513">
          <cell r="M513">
            <v>2080713</v>
          </cell>
          <cell r="N513" t="str">
            <v>促进创业补贴</v>
          </cell>
          <cell r="O513">
            <v>2</v>
          </cell>
          <cell r="P513">
            <v>2</v>
          </cell>
          <cell r="Q513">
            <v>0</v>
          </cell>
        </row>
        <row r="514">
          <cell r="M514">
            <v>2080799</v>
          </cell>
          <cell r="N514" t="str">
            <v>其他就业补助支出</v>
          </cell>
          <cell r="O514">
            <v>132</v>
          </cell>
          <cell r="P514">
            <v>0</v>
          </cell>
          <cell r="Q514">
            <v>93</v>
          </cell>
        </row>
        <row r="515">
          <cell r="M515">
            <v>2080801</v>
          </cell>
          <cell r="N515" t="str">
            <v>死亡抚恤</v>
          </cell>
          <cell r="O515">
            <v>761</v>
          </cell>
          <cell r="P515">
            <v>1096</v>
          </cell>
          <cell r="Q515">
            <v>1259</v>
          </cell>
        </row>
        <row r="516">
          <cell r="M516">
            <v>2080802</v>
          </cell>
          <cell r="N516" t="str">
            <v>伤残抚恤</v>
          </cell>
          <cell r="O516">
            <v>121</v>
          </cell>
          <cell r="P516">
            <v>140</v>
          </cell>
          <cell r="Q516">
            <v>200</v>
          </cell>
        </row>
        <row r="517">
          <cell r="M517">
            <v>2080803</v>
          </cell>
          <cell r="N517" t="str">
            <v>在乡复员、退伍军人生活补助</v>
          </cell>
          <cell r="O517">
            <v>132</v>
          </cell>
          <cell r="P517">
            <v>144</v>
          </cell>
          <cell r="Q517">
            <v>200</v>
          </cell>
        </row>
        <row r="518">
          <cell r="M518">
            <v>2080805</v>
          </cell>
          <cell r="N518" t="str">
            <v>义务兵优待</v>
          </cell>
          <cell r="O518">
            <v>211</v>
          </cell>
          <cell r="P518">
            <v>230</v>
          </cell>
          <cell r="Q518">
            <v>300</v>
          </cell>
        </row>
        <row r="519">
          <cell r="M519">
            <v>2080806</v>
          </cell>
          <cell r="N519" t="str">
            <v>农村籍退役士兵老年生活补助</v>
          </cell>
          <cell r="O519">
            <v>133</v>
          </cell>
          <cell r="P519">
            <v>94</v>
          </cell>
          <cell r="Q519">
            <v>0</v>
          </cell>
        </row>
        <row r="520">
          <cell r="M520">
            <v>2080807</v>
          </cell>
          <cell r="N520" t="str">
            <v>光荣院</v>
          </cell>
          <cell r="O520">
            <v>0</v>
          </cell>
          <cell r="P520">
            <v>0</v>
          </cell>
          <cell r="Q520">
            <v>0</v>
          </cell>
        </row>
        <row r="521">
          <cell r="M521">
            <v>2080808</v>
          </cell>
          <cell r="N521" t="str">
            <v>褒扬纪念</v>
          </cell>
          <cell r="O521">
            <v>35</v>
          </cell>
          <cell r="P521">
            <v>23</v>
          </cell>
          <cell r="Q521">
            <v>0</v>
          </cell>
        </row>
        <row r="522">
          <cell r="M522">
            <v>2080899</v>
          </cell>
          <cell r="N522" t="str">
            <v>其他优抚支出</v>
          </cell>
          <cell r="O522">
            <v>285</v>
          </cell>
          <cell r="P522">
            <v>577</v>
          </cell>
          <cell r="Q522">
            <v>457</v>
          </cell>
        </row>
        <row r="523">
          <cell r="M523">
            <v>2080901</v>
          </cell>
          <cell r="N523" t="str">
            <v>退役士兵安置</v>
          </cell>
          <cell r="O523">
            <v>13</v>
          </cell>
          <cell r="P523">
            <v>0</v>
          </cell>
          <cell r="Q523">
            <v>0</v>
          </cell>
        </row>
        <row r="524">
          <cell r="M524">
            <v>2080902</v>
          </cell>
          <cell r="N524" t="str">
            <v>军队移交政府的离退休人员安置</v>
          </cell>
          <cell r="O524">
            <v>0</v>
          </cell>
          <cell r="P524">
            <v>0</v>
          </cell>
          <cell r="Q524">
            <v>0</v>
          </cell>
        </row>
        <row r="525">
          <cell r="M525">
            <v>2080903</v>
          </cell>
          <cell r="N525" t="str">
            <v>军队移交政府离退休干部管理机构</v>
          </cell>
          <cell r="O525">
            <v>3</v>
          </cell>
          <cell r="P525">
            <v>4</v>
          </cell>
          <cell r="Q525">
            <v>0</v>
          </cell>
        </row>
        <row r="526">
          <cell r="M526">
            <v>2080904</v>
          </cell>
          <cell r="N526" t="str">
            <v>退役士兵管理教育</v>
          </cell>
          <cell r="O526">
            <v>3</v>
          </cell>
          <cell r="P526">
            <v>0</v>
          </cell>
          <cell r="Q526">
            <v>0</v>
          </cell>
        </row>
        <row r="527">
          <cell r="M527">
            <v>2080905</v>
          </cell>
          <cell r="N527" t="str">
            <v>军队转业干部安置</v>
          </cell>
          <cell r="O527">
            <v>0</v>
          </cell>
          <cell r="P527">
            <v>0</v>
          </cell>
          <cell r="Q527">
            <v>0</v>
          </cell>
        </row>
        <row r="528">
          <cell r="M528">
            <v>2080999</v>
          </cell>
          <cell r="N528" t="str">
            <v>其他退役安置支出</v>
          </cell>
          <cell r="O528">
            <v>2</v>
          </cell>
          <cell r="P528">
            <v>44</v>
          </cell>
          <cell r="Q528">
            <v>0</v>
          </cell>
        </row>
        <row r="529">
          <cell r="M529">
            <v>2081001</v>
          </cell>
          <cell r="N529" t="str">
            <v>儿童福利</v>
          </cell>
          <cell r="O529">
            <v>48</v>
          </cell>
          <cell r="P529">
            <v>50</v>
          </cell>
          <cell r="Q529">
            <v>30</v>
          </cell>
        </row>
        <row r="530">
          <cell r="M530">
            <v>2081002</v>
          </cell>
          <cell r="N530" t="str">
            <v>老年福利</v>
          </cell>
          <cell r="O530">
            <v>113</v>
          </cell>
          <cell r="P530">
            <v>400</v>
          </cell>
          <cell r="Q530">
            <v>486</v>
          </cell>
        </row>
        <row r="531">
          <cell r="M531">
            <v>2081003</v>
          </cell>
          <cell r="N531" t="str">
            <v>康复辅具</v>
          </cell>
          <cell r="O531">
            <v>0</v>
          </cell>
          <cell r="P531">
            <v>0</v>
          </cell>
          <cell r="Q531">
            <v>0</v>
          </cell>
        </row>
        <row r="532">
          <cell r="M532">
            <v>2081004</v>
          </cell>
          <cell r="N532" t="str">
            <v>殡葬</v>
          </cell>
          <cell r="O532">
            <v>233</v>
          </cell>
          <cell r="P532">
            <v>325</v>
          </cell>
          <cell r="Q532">
            <v>390</v>
          </cell>
        </row>
        <row r="533">
          <cell r="M533">
            <v>2081005</v>
          </cell>
          <cell r="N533" t="str">
            <v>社会福利事业单位</v>
          </cell>
          <cell r="O533">
            <v>314</v>
          </cell>
          <cell r="P533">
            <v>255</v>
          </cell>
          <cell r="Q533">
            <v>366</v>
          </cell>
        </row>
        <row r="534">
          <cell r="M534">
            <v>2081006</v>
          </cell>
          <cell r="N534" t="str">
            <v>养老服务</v>
          </cell>
          <cell r="O534">
            <v>348</v>
          </cell>
          <cell r="P534">
            <v>747</v>
          </cell>
          <cell r="Q534">
            <v>1619</v>
          </cell>
        </row>
        <row r="535">
          <cell r="M535">
            <v>2081099</v>
          </cell>
          <cell r="N535" t="str">
            <v>其他社会福利支出</v>
          </cell>
          <cell r="O535">
            <v>1</v>
          </cell>
          <cell r="P535">
            <v>2</v>
          </cell>
          <cell r="Q535">
            <v>18</v>
          </cell>
        </row>
        <row r="536">
          <cell r="M536">
            <v>2081101</v>
          </cell>
          <cell r="N536" t="str">
            <v>行政运行</v>
          </cell>
          <cell r="O536">
            <v>91</v>
          </cell>
          <cell r="P536">
            <v>93</v>
          </cell>
          <cell r="Q536">
            <v>103</v>
          </cell>
        </row>
        <row r="537">
          <cell r="M537">
            <v>2081102</v>
          </cell>
          <cell r="N537" t="str">
            <v>一般行政管理事务</v>
          </cell>
          <cell r="O537">
            <v>0</v>
          </cell>
          <cell r="P537">
            <v>0</v>
          </cell>
          <cell r="Q537">
            <v>0</v>
          </cell>
        </row>
        <row r="538">
          <cell r="M538">
            <v>2081103</v>
          </cell>
          <cell r="N538" t="str">
            <v>机关服务</v>
          </cell>
          <cell r="O538">
            <v>0</v>
          </cell>
          <cell r="P538">
            <v>0</v>
          </cell>
          <cell r="Q538">
            <v>0</v>
          </cell>
        </row>
        <row r="539">
          <cell r="M539">
            <v>2081104</v>
          </cell>
          <cell r="N539" t="str">
            <v>残疾人康复</v>
          </cell>
          <cell r="O539">
            <v>64</v>
          </cell>
          <cell r="P539">
            <v>33</v>
          </cell>
          <cell r="Q539">
            <v>0</v>
          </cell>
        </row>
        <row r="540">
          <cell r="M540">
            <v>2081105</v>
          </cell>
          <cell r="N540" t="str">
            <v>残疾人就业</v>
          </cell>
          <cell r="O540">
            <v>3</v>
          </cell>
          <cell r="P540">
            <v>9</v>
          </cell>
          <cell r="Q540">
            <v>0</v>
          </cell>
        </row>
        <row r="541">
          <cell r="M541">
            <v>2081106</v>
          </cell>
          <cell r="N541" t="str">
            <v>残疾人体育</v>
          </cell>
          <cell r="O541">
            <v>0</v>
          </cell>
          <cell r="P541">
            <v>0</v>
          </cell>
          <cell r="Q541">
            <v>0</v>
          </cell>
        </row>
        <row r="542">
          <cell r="M542">
            <v>2081107</v>
          </cell>
          <cell r="N542" t="str">
            <v>残疾人生活和护理补贴</v>
          </cell>
          <cell r="O542">
            <v>253</v>
          </cell>
          <cell r="P542">
            <v>299</v>
          </cell>
          <cell r="Q542">
            <v>283</v>
          </cell>
        </row>
        <row r="543">
          <cell r="M543">
            <v>2081199</v>
          </cell>
          <cell r="N543" t="str">
            <v>其他残疾人事业支出</v>
          </cell>
          <cell r="O543">
            <v>84</v>
          </cell>
          <cell r="P543">
            <v>155</v>
          </cell>
          <cell r="Q543">
            <v>108</v>
          </cell>
        </row>
        <row r="544">
          <cell r="M544">
            <v>2081601</v>
          </cell>
          <cell r="N544" t="str">
            <v>行政运行</v>
          </cell>
          <cell r="O544">
            <v>45</v>
          </cell>
          <cell r="P544">
            <v>60</v>
          </cell>
          <cell r="Q544">
            <v>60</v>
          </cell>
        </row>
        <row r="545">
          <cell r="M545">
            <v>2081602</v>
          </cell>
          <cell r="N545" t="str">
            <v>一般行政管理事务</v>
          </cell>
          <cell r="O545">
            <v>0</v>
          </cell>
          <cell r="P545">
            <v>3</v>
          </cell>
          <cell r="Q545">
            <v>0</v>
          </cell>
        </row>
        <row r="546">
          <cell r="M546">
            <v>2081603</v>
          </cell>
          <cell r="N546" t="str">
            <v>机关服务</v>
          </cell>
          <cell r="O546">
            <v>0</v>
          </cell>
          <cell r="P546">
            <v>0</v>
          </cell>
          <cell r="Q546">
            <v>0</v>
          </cell>
        </row>
        <row r="547">
          <cell r="M547">
            <v>2081650</v>
          </cell>
          <cell r="N547" t="str">
            <v>事业运行</v>
          </cell>
          <cell r="O547">
            <v>0</v>
          </cell>
          <cell r="P547">
            <v>0</v>
          </cell>
          <cell r="Q547">
            <v>0</v>
          </cell>
        </row>
        <row r="548">
          <cell r="M548">
            <v>2081699</v>
          </cell>
          <cell r="N548" t="str">
            <v>其他红十字事业支出</v>
          </cell>
          <cell r="O548">
            <v>15</v>
          </cell>
          <cell r="P548">
            <v>9</v>
          </cell>
          <cell r="Q548">
            <v>7</v>
          </cell>
        </row>
        <row r="549">
          <cell r="M549">
            <v>2081901</v>
          </cell>
          <cell r="N549" t="str">
            <v>城市最低生活保障金支出</v>
          </cell>
          <cell r="O549">
            <v>755</v>
          </cell>
          <cell r="P549">
            <v>654</v>
          </cell>
          <cell r="Q549">
            <v>428</v>
          </cell>
        </row>
        <row r="550">
          <cell r="M550">
            <v>2081902</v>
          </cell>
          <cell r="N550" t="str">
            <v>农村最低生活保障金支出</v>
          </cell>
          <cell r="O550">
            <v>2214</v>
          </cell>
          <cell r="P550">
            <v>2148</v>
          </cell>
          <cell r="Q550">
            <v>2272</v>
          </cell>
        </row>
        <row r="551">
          <cell r="M551">
            <v>2082001</v>
          </cell>
          <cell r="N551" t="str">
            <v>临时救助支出</v>
          </cell>
          <cell r="O551">
            <v>67</v>
          </cell>
          <cell r="P551">
            <v>80</v>
          </cell>
          <cell r="Q551">
            <v>45</v>
          </cell>
        </row>
        <row r="552">
          <cell r="M552">
            <v>2082002</v>
          </cell>
          <cell r="N552" t="str">
            <v>流浪乞讨人员救助支出</v>
          </cell>
          <cell r="O552">
            <v>0</v>
          </cell>
          <cell r="P552">
            <v>1</v>
          </cell>
          <cell r="Q552">
            <v>10</v>
          </cell>
        </row>
        <row r="553">
          <cell r="M553">
            <v>2082101</v>
          </cell>
          <cell r="N553" t="str">
            <v>城市特困人员救助供养支出</v>
          </cell>
          <cell r="O553">
            <v>69</v>
          </cell>
          <cell r="P553">
            <v>164</v>
          </cell>
          <cell r="Q553">
            <v>0</v>
          </cell>
        </row>
        <row r="554">
          <cell r="M554">
            <v>2082102</v>
          </cell>
          <cell r="N554" t="str">
            <v>农村特困人员救助供养支出</v>
          </cell>
          <cell r="O554">
            <v>612</v>
          </cell>
          <cell r="P554">
            <v>528</v>
          </cell>
          <cell r="Q554">
            <v>580</v>
          </cell>
        </row>
        <row r="555">
          <cell r="M555">
            <v>2082401</v>
          </cell>
          <cell r="N555" t="str">
            <v>对道路交通事故社会救助基金的补助</v>
          </cell>
          <cell r="O555">
            <v>0</v>
          </cell>
          <cell r="P555">
            <v>0</v>
          </cell>
          <cell r="Q555">
            <v>0</v>
          </cell>
        </row>
        <row r="556">
          <cell r="M556">
            <v>2082402</v>
          </cell>
          <cell r="N556" t="str">
            <v>交强险罚款收入补助基金支出</v>
          </cell>
          <cell r="O556">
            <v>0</v>
          </cell>
          <cell r="P556">
            <v>0</v>
          </cell>
          <cell r="Q556">
            <v>0</v>
          </cell>
        </row>
        <row r="557">
          <cell r="M557">
            <v>2082501</v>
          </cell>
          <cell r="N557" t="str">
            <v>其他城市生活救助</v>
          </cell>
          <cell r="O557">
            <v>0</v>
          </cell>
          <cell r="P557">
            <v>0</v>
          </cell>
          <cell r="Q557">
            <v>0</v>
          </cell>
        </row>
        <row r="558">
          <cell r="M558">
            <v>2082502</v>
          </cell>
          <cell r="N558" t="str">
            <v>其他农村生活救助</v>
          </cell>
          <cell r="O558">
            <v>0</v>
          </cell>
          <cell r="P558">
            <v>0</v>
          </cell>
          <cell r="Q558">
            <v>0</v>
          </cell>
        </row>
        <row r="559">
          <cell r="M559">
            <v>2082601</v>
          </cell>
          <cell r="N559" t="str">
            <v>财政对企业职工基本养老保险基金的补助</v>
          </cell>
          <cell r="O559">
            <v>288</v>
          </cell>
          <cell r="P559">
            <v>313</v>
          </cell>
          <cell r="Q559">
            <v>700</v>
          </cell>
        </row>
        <row r="560">
          <cell r="M560">
            <v>2082602</v>
          </cell>
          <cell r="N560" t="str">
            <v>财政对城乡居民基本养老保险基金的补助</v>
          </cell>
          <cell r="O560">
            <v>3059</v>
          </cell>
          <cell r="P560">
            <v>3427</v>
          </cell>
          <cell r="Q560">
            <v>4002</v>
          </cell>
        </row>
        <row r="561">
          <cell r="M561">
            <v>2082699</v>
          </cell>
          <cell r="N561" t="str">
            <v>财政对其他基本养老保险基金的补助</v>
          </cell>
          <cell r="O561">
            <v>0</v>
          </cell>
          <cell r="P561">
            <v>0</v>
          </cell>
          <cell r="Q561">
            <v>0</v>
          </cell>
        </row>
        <row r="562">
          <cell r="M562">
            <v>2082701</v>
          </cell>
          <cell r="N562" t="str">
            <v>财政对失业保险基金的补助</v>
          </cell>
          <cell r="O562">
            <v>0</v>
          </cell>
          <cell r="P562">
            <v>0</v>
          </cell>
          <cell r="Q562">
            <v>0</v>
          </cell>
        </row>
        <row r="563">
          <cell r="M563">
            <v>2082702</v>
          </cell>
          <cell r="N563" t="str">
            <v>财政对工伤保险基金的补助</v>
          </cell>
          <cell r="O563">
            <v>48</v>
          </cell>
          <cell r="P563">
            <v>38</v>
          </cell>
          <cell r="Q563">
            <v>100</v>
          </cell>
        </row>
        <row r="564">
          <cell r="M564">
            <v>2082799</v>
          </cell>
          <cell r="N564" t="str">
            <v>其他财政对社会保险基金的补助</v>
          </cell>
          <cell r="O564">
            <v>120</v>
          </cell>
          <cell r="P564">
            <v>100</v>
          </cell>
          <cell r="Q564">
            <v>100</v>
          </cell>
        </row>
        <row r="565">
          <cell r="M565">
            <v>2082801</v>
          </cell>
          <cell r="N565" t="str">
            <v>行政运行</v>
          </cell>
          <cell r="O565">
            <v>189</v>
          </cell>
          <cell r="P565">
            <v>156</v>
          </cell>
          <cell r="Q565">
            <v>176</v>
          </cell>
        </row>
        <row r="566">
          <cell r="M566">
            <v>2082802</v>
          </cell>
          <cell r="N566" t="str">
            <v>一般行政管理事务</v>
          </cell>
          <cell r="O566">
            <v>0</v>
          </cell>
          <cell r="P566">
            <v>0</v>
          </cell>
          <cell r="Q566">
            <v>0</v>
          </cell>
        </row>
        <row r="567">
          <cell r="M567">
            <v>2082803</v>
          </cell>
          <cell r="N567" t="str">
            <v>机关服务</v>
          </cell>
          <cell r="O567">
            <v>0</v>
          </cell>
          <cell r="P567">
            <v>0</v>
          </cell>
          <cell r="Q567">
            <v>0</v>
          </cell>
        </row>
        <row r="568">
          <cell r="M568">
            <v>2082804</v>
          </cell>
          <cell r="N568" t="str">
            <v>拥军优属</v>
          </cell>
          <cell r="O568">
            <v>72</v>
          </cell>
          <cell r="P568">
            <v>74</v>
          </cell>
          <cell r="Q568">
            <v>27</v>
          </cell>
        </row>
        <row r="569">
          <cell r="M569">
            <v>2082805</v>
          </cell>
          <cell r="N569" t="str">
            <v>军供保障</v>
          </cell>
          <cell r="O569">
            <v>0</v>
          </cell>
          <cell r="P569">
            <v>0</v>
          </cell>
          <cell r="Q569">
            <v>0</v>
          </cell>
        </row>
        <row r="570">
          <cell r="M570">
            <v>2082806</v>
          </cell>
          <cell r="N570" t="str">
            <v>信息化建设</v>
          </cell>
        </row>
        <row r="570">
          <cell r="P570">
            <v>0</v>
          </cell>
          <cell r="Q570">
            <v>0</v>
          </cell>
        </row>
        <row r="571">
          <cell r="M571">
            <v>2082850</v>
          </cell>
          <cell r="N571" t="str">
            <v>事业运行</v>
          </cell>
          <cell r="O571">
            <v>67</v>
          </cell>
          <cell r="P571">
            <v>288</v>
          </cell>
          <cell r="Q571">
            <v>246</v>
          </cell>
        </row>
        <row r="572">
          <cell r="M572">
            <v>2082899</v>
          </cell>
          <cell r="N572" t="str">
            <v>其他退役军人事务管理支出</v>
          </cell>
          <cell r="O572">
            <v>35</v>
          </cell>
          <cell r="P572">
            <v>4</v>
          </cell>
          <cell r="Q572">
            <v>15</v>
          </cell>
        </row>
        <row r="573">
          <cell r="M573">
            <v>2083001</v>
          </cell>
          <cell r="N573" t="str">
            <v>财政代缴城乡居民基本养老保险费支出</v>
          </cell>
          <cell r="O573">
            <v>64</v>
          </cell>
          <cell r="P573">
            <v>62</v>
          </cell>
          <cell r="Q573">
            <v>79</v>
          </cell>
        </row>
        <row r="574">
          <cell r="M574">
            <v>2083099</v>
          </cell>
          <cell r="N574" t="str">
            <v>财政代缴其他社会保险费支出</v>
          </cell>
          <cell r="O574">
            <v>110</v>
          </cell>
          <cell r="P574">
            <v>57</v>
          </cell>
          <cell r="Q574">
            <v>54</v>
          </cell>
        </row>
        <row r="575">
          <cell r="M575">
            <v>2089999</v>
          </cell>
          <cell r="N575" t="str">
            <v>其他社会保障和就业支出</v>
          </cell>
          <cell r="O575">
            <v>376</v>
          </cell>
          <cell r="P575">
            <v>664</v>
          </cell>
          <cell r="Q575">
            <v>1006</v>
          </cell>
        </row>
        <row r="576">
          <cell r="M576">
            <v>2100101</v>
          </cell>
          <cell r="N576" t="str">
            <v>行政运行</v>
          </cell>
          <cell r="O576">
            <v>435</v>
          </cell>
          <cell r="P576">
            <v>355</v>
          </cell>
          <cell r="Q576">
            <v>325</v>
          </cell>
        </row>
        <row r="577">
          <cell r="M577">
            <v>2100102</v>
          </cell>
          <cell r="N577" t="str">
            <v>一般行政管理事务</v>
          </cell>
          <cell r="O577">
            <v>0</v>
          </cell>
          <cell r="P577">
            <v>0</v>
          </cell>
          <cell r="Q577">
            <v>0</v>
          </cell>
        </row>
        <row r="578">
          <cell r="M578">
            <v>2100103</v>
          </cell>
          <cell r="N578" t="str">
            <v>机关服务</v>
          </cell>
          <cell r="O578">
            <v>0</v>
          </cell>
          <cell r="P578">
            <v>0</v>
          </cell>
          <cell r="Q578">
            <v>0</v>
          </cell>
        </row>
        <row r="579">
          <cell r="M579">
            <v>2100199</v>
          </cell>
          <cell r="N579" t="str">
            <v>其他卫生健康管理事务支出</v>
          </cell>
          <cell r="O579">
            <v>57</v>
          </cell>
          <cell r="P579">
            <v>640</v>
          </cell>
          <cell r="Q579">
            <v>106</v>
          </cell>
        </row>
        <row r="580">
          <cell r="M580">
            <v>2100201</v>
          </cell>
          <cell r="N580" t="str">
            <v>综合医院</v>
          </cell>
          <cell r="O580">
            <v>952</v>
          </cell>
          <cell r="P580">
            <v>12153</v>
          </cell>
          <cell r="Q580">
            <v>855</v>
          </cell>
        </row>
        <row r="581">
          <cell r="M581">
            <v>2100202</v>
          </cell>
          <cell r="N581" t="str">
            <v>中医（民族）医院</v>
          </cell>
          <cell r="O581">
            <v>156</v>
          </cell>
          <cell r="P581">
            <v>314</v>
          </cell>
          <cell r="Q581">
            <v>0</v>
          </cell>
        </row>
        <row r="582">
          <cell r="M582">
            <v>2100203</v>
          </cell>
          <cell r="N582" t="str">
            <v>传染病医院</v>
          </cell>
          <cell r="O582">
            <v>0</v>
          </cell>
          <cell r="P582">
            <v>0</v>
          </cell>
          <cell r="Q582">
            <v>0</v>
          </cell>
        </row>
        <row r="583">
          <cell r="M583">
            <v>2100204</v>
          </cell>
          <cell r="N583" t="str">
            <v>职业病防治医院</v>
          </cell>
          <cell r="O583">
            <v>0</v>
          </cell>
          <cell r="P583">
            <v>0</v>
          </cell>
          <cell r="Q583">
            <v>0</v>
          </cell>
        </row>
        <row r="584">
          <cell r="M584">
            <v>2100205</v>
          </cell>
          <cell r="N584" t="str">
            <v>精神病医院</v>
          </cell>
          <cell r="O584">
            <v>0</v>
          </cell>
          <cell r="P584">
            <v>0</v>
          </cell>
          <cell r="Q584">
            <v>0</v>
          </cell>
        </row>
        <row r="585">
          <cell r="M585">
            <v>2100206</v>
          </cell>
          <cell r="N585" t="str">
            <v>妇幼保健医院</v>
          </cell>
          <cell r="O585">
            <v>6</v>
          </cell>
          <cell r="P585">
            <v>4</v>
          </cell>
          <cell r="Q585">
            <v>0</v>
          </cell>
        </row>
        <row r="586">
          <cell r="M586">
            <v>2100207</v>
          </cell>
          <cell r="N586" t="str">
            <v>儿童医院</v>
          </cell>
          <cell r="O586">
            <v>0</v>
          </cell>
          <cell r="P586">
            <v>0</v>
          </cell>
          <cell r="Q586">
            <v>0</v>
          </cell>
        </row>
        <row r="587">
          <cell r="M587">
            <v>2100208</v>
          </cell>
          <cell r="N587" t="str">
            <v>其他专科医院</v>
          </cell>
          <cell r="O587">
            <v>0</v>
          </cell>
          <cell r="P587">
            <v>0</v>
          </cell>
          <cell r="Q587">
            <v>0</v>
          </cell>
        </row>
        <row r="588">
          <cell r="M588">
            <v>2100209</v>
          </cell>
          <cell r="N588" t="str">
            <v>福利医院</v>
          </cell>
          <cell r="O588">
            <v>0</v>
          </cell>
          <cell r="P588">
            <v>0</v>
          </cell>
          <cell r="Q588">
            <v>0</v>
          </cell>
        </row>
        <row r="589">
          <cell r="M589">
            <v>2100210</v>
          </cell>
          <cell r="N589" t="str">
            <v>行业医院</v>
          </cell>
          <cell r="O589">
            <v>0</v>
          </cell>
          <cell r="P589">
            <v>0</v>
          </cell>
          <cell r="Q589">
            <v>0</v>
          </cell>
        </row>
        <row r="590">
          <cell r="M590">
            <v>2100211</v>
          </cell>
          <cell r="N590" t="str">
            <v>处理医疗欠费</v>
          </cell>
          <cell r="O590">
            <v>0</v>
          </cell>
          <cell r="P590">
            <v>0</v>
          </cell>
          <cell r="Q590">
            <v>0</v>
          </cell>
        </row>
        <row r="591">
          <cell r="M591">
            <v>2100212</v>
          </cell>
          <cell r="N591" t="str">
            <v>康复医院</v>
          </cell>
          <cell r="O591">
            <v>0</v>
          </cell>
          <cell r="P591">
            <v>0</v>
          </cell>
          <cell r="Q591">
            <v>0</v>
          </cell>
        </row>
        <row r="592">
          <cell r="M592">
            <v>2100213</v>
          </cell>
          <cell r="N592" t="str">
            <v>优抚医院</v>
          </cell>
          <cell r="O592">
            <v>0</v>
          </cell>
          <cell r="P592">
            <v>0</v>
          </cell>
          <cell r="Q592">
            <v>0</v>
          </cell>
        </row>
        <row r="593">
          <cell r="M593">
            <v>2100299</v>
          </cell>
          <cell r="N593" t="str">
            <v>其他公立医院支出</v>
          </cell>
          <cell r="O593">
            <v>149</v>
          </cell>
          <cell r="P593">
            <v>435</v>
          </cell>
          <cell r="Q593">
            <v>55</v>
          </cell>
        </row>
        <row r="594">
          <cell r="M594">
            <v>2100301</v>
          </cell>
          <cell r="N594" t="str">
            <v>城市社区卫生机构</v>
          </cell>
          <cell r="O594">
            <v>0</v>
          </cell>
          <cell r="P594">
            <v>0</v>
          </cell>
          <cell r="Q594">
            <v>0</v>
          </cell>
        </row>
        <row r="595">
          <cell r="M595">
            <v>2100302</v>
          </cell>
          <cell r="N595" t="str">
            <v>乡镇卫生院</v>
          </cell>
          <cell r="O595">
            <v>1158</v>
          </cell>
          <cell r="P595">
            <v>883</v>
          </cell>
          <cell r="Q595">
            <v>667</v>
          </cell>
        </row>
        <row r="596">
          <cell r="M596">
            <v>2100399</v>
          </cell>
          <cell r="N596" t="str">
            <v>其他基层医疗卫生机构支出</v>
          </cell>
          <cell r="O596">
            <v>127</v>
          </cell>
          <cell r="P596">
            <v>136</v>
          </cell>
          <cell r="Q596">
            <v>65</v>
          </cell>
        </row>
        <row r="597">
          <cell r="M597">
            <v>2100401</v>
          </cell>
          <cell r="N597" t="str">
            <v>疾病预防控制机构</v>
          </cell>
          <cell r="O597">
            <v>310</v>
          </cell>
          <cell r="P597">
            <v>332</v>
          </cell>
          <cell r="Q597">
            <v>276</v>
          </cell>
        </row>
        <row r="598">
          <cell r="M598">
            <v>2100402</v>
          </cell>
          <cell r="N598" t="str">
            <v>卫生监督机构</v>
          </cell>
          <cell r="O598">
            <v>132</v>
          </cell>
          <cell r="P598">
            <v>138</v>
          </cell>
          <cell r="Q598">
            <v>139</v>
          </cell>
        </row>
        <row r="599">
          <cell r="M599">
            <v>2100403</v>
          </cell>
          <cell r="N599" t="str">
            <v>妇幼保健机构</v>
          </cell>
          <cell r="O599">
            <v>486</v>
          </cell>
          <cell r="P599">
            <v>480</v>
          </cell>
          <cell r="Q599">
            <v>547</v>
          </cell>
        </row>
        <row r="600">
          <cell r="M600">
            <v>2100404</v>
          </cell>
          <cell r="N600" t="str">
            <v>精神卫生机构</v>
          </cell>
          <cell r="O600">
            <v>0</v>
          </cell>
          <cell r="P600">
            <v>0</v>
          </cell>
          <cell r="Q600">
            <v>0</v>
          </cell>
        </row>
        <row r="601">
          <cell r="M601">
            <v>2100405</v>
          </cell>
          <cell r="N601" t="str">
            <v>应急救治机构</v>
          </cell>
          <cell r="O601">
            <v>0</v>
          </cell>
          <cell r="P601">
            <v>0</v>
          </cell>
          <cell r="Q601">
            <v>0</v>
          </cell>
        </row>
        <row r="602">
          <cell r="M602">
            <v>2100406</v>
          </cell>
          <cell r="N602" t="str">
            <v>采供血机构</v>
          </cell>
          <cell r="O602">
            <v>0</v>
          </cell>
          <cell r="P602">
            <v>0</v>
          </cell>
          <cell r="Q602">
            <v>0</v>
          </cell>
        </row>
        <row r="603">
          <cell r="M603">
            <v>2100407</v>
          </cell>
          <cell r="N603" t="str">
            <v>其他专业公共卫生机构</v>
          </cell>
          <cell r="O603">
            <v>0</v>
          </cell>
          <cell r="P603">
            <v>0</v>
          </cell>
          <cell r="Q603">
            <v>0</v>
          </cell>
        </row>
        <row r="604">
          <cell r="M604">
            <v>2100408</v>
          </cell>
          <cell r="N604" t="str">
            <v>基本公共卫生服务</v>
          </cell>
          <cell r="O604">
            <v>989</v>
          </cell>
          <cell r="P604">
            <v>1045</v>
          </cell>
          <cell r="Q604">
            <v>62</v>
          </cell>
        </row>
        <row r="605">
          <cell r="M605">
            <v>2100409</v>
          </cell>
          <cell r="N605" t="str">
            <v>重大公共卫生服务</v>
          </cell>
          <cell r="O605">
            <v>1702</v>
          </cell>
          <cell r="P605">
            <v>891</v>
          </cell>
          <cell r="Q605">
            <v>51</v>
          </cell>
        </row>
        <row r="606">
          <cell r="M606">
            <v>2100410</v>
          </cell>
          <cell r="N606" t="str">
            <v>突发公共卫生事件应急处理</v>
          </cell>
          <cell r="O606">
            <v>0</v>
          </cell>
          <cell r="P606">
            <v>0</v>
          </cell>
          <cell r="Q606">
            <v>5</v>
          </cell>
        </row>
        <row r="607">
          <cell r="M607">
            <v>2100499</v>
          </cell>
          <cell r="N607" t="str">
            <v>其他公共卫生支出</v>
          </cell>
          <cell r="O607">
            <v>49</v>
          </cell>
          <cell r="P607">
            <v>500</v>
          </cell>
          <cell r="Q607">
            <v>5</v>
          </cell>
        </row>
        <row r="608">
          <cell r="M608">
            <v>2100716</v>
          </cell>
          <cell r="N608" t="str">
            <v>计划生育机构</v>
          </cell>
          <cell r="O608">
            <v>0</v>
          </cell>
          <cell r="P608">
            <v>0</v>
          </cell>
          <cell r="Q608">
            <v>0</v>
          </cell>
        </row>
        <row r="609">
          <cell r="M609">
            <v>2100717</v>
          </cell>
          <cell r="N609" t="str">
            <v>计划生育服务</v>
          </cell>
          <cell r="O609">
            <v>157</v>
          </cell>
          <cell r="P609">
            <v>106</v>
          </cell>
          <cell r="Q609">
            <v>0</v>
          </cell>
        </row>
        <row r="610">
          <cell r="M610">
            <v>2100799</v>
          </cell>
          <cell r="N610" t="str">
            <v>其他计划生育事务支出</v>
          </cell>
          <cell r="O610">
            <v>273</v>
          </cell>
          <cell r="P610">
            <v>367</v>
          </cell>
          <cell r="Q610">
            <v>290</v>
          </cell>
        </row>
        <row r="611">
          <cell r="M611">
            <v>2101101</v>
          </cell>
          <cell r="N611" t="str">
            <v>行政单位医疗</v>
          </cell>
          <cell r="O611">
            <v>1010</v>
          </cell>
          <cell r="P611">
            <v>1517</v>
          </cell>
          <cell r="Q611">
            <v>1585</v>
          </cell>
        </row>
        <row r="612">
          <cell r="M612">
            <v>2101102</v>
          </cell>
          <cell r="N612" t="str">
            <v>事业单位医疗</v>
          </cell>
          <cell r="O612">
            <v>1076</v>
          </cell>
          <cell r="P612">
            <v>1343</v>
          </cell>
          <cell r="Q612">
            <v>954</v>
          </cell>
        </row>
        <row r="613">
          <cell r="M613">
            <v>2101103</v>
          </cell>
          <cell r="N613" t="str">
            <v>公务员医疗补助</v>
          </cell>
          <cell r="O613">
            <v>887</v>
          </cell>
          <cell r="P613">
            <v>1140</v>
          </cell>
          <cell r="Q613">
            <v>1265</v>
          </cell>
        </row>
        <row r="614">
          <cell r="M614">
            <v>2101199</v>
          </cell>
          <cell r="N614" t="str">
            <v>其他行政事业单位医疗支出</v>
          </cell>
          <cell r="O614">
            <v>23</v>
          </cell>
          <cell r="P614">
            <v>56</v>
          </cell>
          <cell r="Q614">
            <v>11</v>
          </cell>
        </row>
        <row r="615">
          <cell r="M615">
            <v>2101201</v>
          </cell>
          <cell r="N615" t="str">
            <v>财政对职工基本医疗保险基金的补助</v>
          </cell>
          <cell r="O615">
            <v>921</v>
          </cell>
          <cell r="P615">
            <v>921</v>
          </cell>
          <cell r="Q615">
            <v>960</v>
          </cell>
        </row>
        <row r="616">
          <cell r="M616">
            <v>2101202</v>
          </cell>
          <cell r="N616" t="str">
            <v>财政对城乡居民基本医疗保险基金的补助</v>
          </cell>
          <cell r="O616">
            <v>310</v>
          </cell>
          <cell r="P616">
            <v>398</v>
          </cell>
          <cell r="Q616">
            <v>417</v>
          </cell>
        </row>
        <row r="617">
          <cell r="M617">
            <v>2101299</v>
          </cell>
          <cell r="N617" t="str">
            <v>财政对其他基本医疗保险基金的补助</v>
          </cell>
          <cell r="O617">
            <v>0</v>
          </cell>
          <cell r="P617">
            <v>0</v>
          </cell>
          <cell r="Q617">
            <v>0</v>
          </cell>
        </row>
        <row r="618">
          <cell r="M618">
            <v>2101301</v>
          </cell>
          <cell r="N618" t="str">
            <v>城乡医疗救助</v>
          </cell>
          <cell r="O618">
            <v>372</v>
          </cell>
          <cell r="P618">
            <v>541</v>
          </cell>
          <cell r="Q618">
            <v>1718</v>
          </cell>
        </row>
        <row r="619">
          <cell r="M619">
            <v>2101302</v>
          </cell>
          <cell r="N619" t="str">
            <v>疾病应急救助</v>
          </cell>
          <cell r="O619">
            <v>3</v>
          </cell>
          <cell r="P619">
            <v>0</v>
          </cell>
          <cell r="Q619">
            <v>7</v>
          </cell>
        </row>
        <row r="620">
          <cell r="M620">
            <v>2101399</v>
          </cell>
          <cell r="N620" t="str">
            <v>其他医疗救助支出</v>
          </cell>
          <cell r="O620">
            <v>11</v>
          </cell>
          <cell r="P620">
            <v>768</v>
          </cell>
          <cell r="Q620">
            <v>0</v>
          </cell>
        </row>
        <row r="621">
          <cell r="M621">
            <v>2101401</v>
          </cell>
          <cell r="N621" t="str">
            <v>优抚对象医疗补助</v>
          </cell>
          <cell r="O621">
            <v>23</v>
          </cell>
          <cell r="P621">
            <v>36</v>
          </cell>
          <cell r="Q621">
            <v>25</v>
          </cell>
        </row>
        <row r="622">
          <cell r="M622">
            <v>2101499</v>
          </cell>
          <cell r="N622" t="str">
            <v>其他优抚对象医疗支出</v>
          </cell>
          <cell r="O622">
            <v>0</v>
          </cell>
          <cell r="P622">
            <v>0</v>
          </cell>
          <cell r="Q622">
            <v>0</v>
          </cell>
        </row>
        <row r="623">
          <cell r="M623">
            <v>2101501</v>
          </cell>
          <cell r="N623" t="str">
            <v>行政运行</v>
          </cell>
          <cell r="O623">
            <v>0</v>
          </cell>
          <cell r="P623">
            <v>280</v>
          </cell>
          <cell r="Q623">
            <v>289</v>
          </cell>
        </row>
        <row r="624">
          <cell r="M624">
            <v>2101502</v>
          </cell>
          <cell r="N624" t="str">
            <v>一般行政管理事务</v>
          </cell>
          <cell r="O624">
            <v>0</v>
          </cell>
          <cell r="P624">
            <v>103</v>
          </cell>
          <cell r="Q624">
            <v>55</v>
          </cell>
        </row>
        <row r="625">
          <cell r="M625">
            <v>2101503</v>
          </cell>
          <cell r="N625" t="str">
            <v>机关服务</v>
          </cell>
          <cell r="O625">
            <v>0</v>
          </cell>
          <cell r="P625">
            <v>0</v>
          </cell>
          <cell r="Q625">
            <v>0</v>
          </cell>
        </row>
        <row r="626">
          <cell r="M626">
            <v>2101504</v>
          </cell>
          <cell r="N626" t="str">
            <v>信息化建设</v>
          </cell>
          <cell r="O626">
            <v>0</v>
          </cell>
          <cell r="P626">
            <v>15</v>
          </cell>
          <cell r="Q626">
            <v>0</v>
          </cell>
        </row>
        <row r="627">
          <cell r="M627">
            <v>2101505</v>
          </cell>
          <cell r="N627" t="str">
            <v>医疗保障政策管理</v>
          </cell>
          <cell r="O627">
            <v>20</v>
          </cell>
          <cell r="P627">
            <v>0</v>
          </cell>
          <cell r="Q627">
            <v>0</v>
          </cell>
        </row>
        <row r="628">
          <cell r="M628">
            <v>2101506</v>
          </cell>
          <cell r="N628" t="str">
            <v>医疗保障经办事务</v>
          </cell>
          <cell r="O628">
            <v>0</v>
          </cell>
          <cell r="P628">
            <v>0</v>
          </cell>
          <cell r="Q628">
            <v>0</v>
          </cell>
        </row>
        <row r="629">
          <cell r="M629">
            <v>2101550</v>
          </cell>
          <cell r="N629" t="str">
            <v>事业运行</v>
          </cell>
          <cell r="O629">
            <v>0</v>
          </cell>
          <cell r="P629">
            <v>0</v>
          </cell>
          <cell r="Q629">
            <v>0</v>
          </cell>
        </row>
        <row r="630">
          <cell r="M630">
            <v>2101599</v>
          </cell>
          <cell r="N630" t="str">
            <v>其他医疗保障管理事务支出</v>
          </cell>
          <cell r="O630">
            <v>0</v>
          </cell>
          <cell r="P630">
            <v>0</v>
          </cell>
          <cell r="Q630">
            <v>0</v>
          </cell>
        </row>
        <row r="631">
          <cell r="M631">
            <v>2101601</v>
          </cell>
          <cell r="N631" t="str">
            <v>老龄卫生健康事务</v>
          </cell>
          <cell r="O631">
            <v>3</v>
          </cell>
          <cell r="P631">
            <v>3</v>
          </cell>
          <cell r="Q631">
            <v>15</v>
          </cell>
        </row>
        <row r="632">
          <cell r="M632">
            <v>2101701</v>
          </cell>
          <cell r="N632" t="str">
            <v>行政运行</v>
          </cell>
          <cell r="O632">
            <v>18</v>
          </cell>
          <cell r="P632">
            <v>0</v>
          </cell>
          <cell r="Q632">
            <v>0</v>
          </cell>
        </row>
        <row r="633">
          <cell r="M633">
            <v>2101702</v>
          </cell>
          <cell r="N633" t="str">
            <v>一般行政管理事务</v>
          </cell>
        </row>
        <row r="633">
          <cell r="P633">
            <v>0</v>
          </cell>
          <cell r="Q633">
            <v>0</v>
          </cell>
        </row>
        <row r="634">
          <cell r="M634">
            <v>2101703</v>
          </cell>
          <cell r="N634" t="str">
            <v>机关服务</v>
          </cell>
        </row>
        <row r="634">
          <cell r="P634">
            <v>0</v>
          </cell>
          <cell r="Q634">
            <v>0</v>
          </cell>
        </row>
        <row r="635">
          <cell r="M635">
            <v>2101704</v>
          </cell>
          <cell r="N635" t="str">
            <v>中医（民族医）药专项</v>
          </cell>
        </row>
        <row r="635">
          <cell r="P635">
            <v>0</v>
          </cell>
          <cell r="Q635">
            <v>0</v>
          </cell>
        </row>
        <row r="636">
          <cell r="M636">
            <v>2101799</v>
          </cell>
          <cell r="N636" t="str">
            <v>其他中医药事务支出</v>
          </cell>
        </row>
        <row r="636">
          <cell r="P636">
            <v>0</v>
          </cell>
          <cell r="Q636">
            <v>0</v>
          </cell>
        </row>
        <row r="637">
          <cell r="M637">
            <v>2101801</v>
          </cell>
          <cell r="N637" t="str">
            <v>行政运行</v>
          </cell>
        </row>
        <row r="637">
          <cell r="P637">
            <v>0</v>
          </cell>
          <cell r="Q637">
            <v>0</v>
          </cell>
        </row>
        <row r="638">
          <cell r="M638">
            <v>2101802</v>
          </cell>
          <cell r="N638" t="str">
            <v>一般行政管理事务</v>
          </cell>
        </row>
        <row r="638">
          <cell r="P638">
            <v>0</v>
          </cell>
          <cell r="Q638">
            <v>0</v>
          </cell>
        </row>
        <row r="639">
          <cell r="M639">
            <v>2101803</v>
          </cell>
          <cell r="N639" t="str">
            <v>机关服务</v>
          </cell>
        </row>
        <row r="639">
          <cell r="P639">
            <v>0</v>
          </cell>
          <cell r="Q639">
            <v>0</v>
          </cell>
        </row>
        <row r="640">
          <cell r="M640">
            <v>2101899</v>
          </cell>
          <cell r="N640" t="str">
            <v>其他疾病预防控制事务支出</v>
          </cell>
        </row>
        <row r="640">
          <cell r="P640">
            <v>0</v>
          </cell>
          <cell r="Q640">
            <v>0</v>
          </cell>
        </row>
        <row r="641">
          <cell r="M641">
            <v>2109999</v>
          </cell>
          <cell r="N641" t="str">
            <v>其他卫生健康支出</v>
          </cell>
          <cell r="O641">
            <v>62</v>
          </cell>
          <cell r="P641">
            <v>922</v>
          </cell>
          <cell r="Q641">
            <v>100</v>
          </cell>
        </row>
        <row r="642">
          <cell r="M642">
            <v>2110101</v>
          </cell>
          <cell r="N642" t="str">
            <v>行政运行</v>
          </cell>
          <cell r="O642">
            <v>180</v>
          </cell>
          <cell r="P642">
            <v>66</v>
          </cell>
          <cell r="Q642">
            <v>53</v>
          </cell>
        </row>
        <row r="643">
          <cell r="M643">
            <v>2110102</v>
          </cell>
          <cell r="N643" t="str">
            <v>一般行政管理事务</v>
          </cell>
          <cell r="O643">
            <v>0</v>
          </cell>
          <cell r="P643">
            <v>0</v>
          </cell>
          <cell r="Q643">
            <v>600</v>
          </cell>
        </row>
        <row r="644">
          <cell r="M644">
            <v>2110103</v>
          </cell>
          <cell r="N644" t="str">
            <v>机关服务</v>
          </cell>
          <cell r="O644">
            <v>4</v>
          </cell>
          <cell r="P644">
            <v>0</v>
          </cell>
          <cell r="Q644">
            <v>0</v>
          </cell>
        </row>
        <row r="645">
          <cell r="M645">
            <v>2110104</v>
          </cell>
          <cell r="N645" t="str">
            <v>生态环境保护宣传</v>
          </cell>
          <cell r="O645">
            <v>0</v>
          </cell>
          <cell r="P645">
            <v>0</v>
          </cell>
          <cell r="Q645">
            <v>0</v>
          </cell>
        </row>
        <row r="646">
          <cell r="M646">
            <v>2110105</v>
          </cell>
          <cell r="N646" t="str">
            <v>环境保护法规、规划及标准</v>
          </cell>
          <cell r="O646">
            <v>0</v>
          </cell>
          <cell r="P646">
            <v>0</v>
          </cell>
          <cell r="Q646">
            <v>0</v>
          </cell>
        </row>
        <row r="647">
          <cell r="M647">
            <v>2110106</v>
          </cell>
          <cell r="N647" t="str">
            <v>生态环境国际合作及履约</v>
          </cell>
          <cell r="O647">
            <v>0</v>
          </cell>
          <cell r="P647">
            <v>0</v>
          </cell>
          <cell r="Q647">
            <v>0</v>
          </cell>
        </row>
        <row r="648">
          <cell r="M648">
            <v>2110107</v>
          </cell>
          <cell r="N648" t="str">
            <v>生态环境保护行政许可</v>
          </cell>
          <cell r="O648">
            <v>0</v>
          </cell>
          <cell r="P648">
            <v>0</v>
          </cell>
          <cell r="Q648">
            <v>0</v>
          </cell>
        </row>
        <row r="649">
          <cell r="M649">
            <v>2110108</v>
          </cell>
          <cell r="N649" t="str">
            <v>应对气候变化管理事务</v>
          </cell>
          <cell r="O649">
            <v>0</v>
          </cell>
          <cell r="P649">
            <v>0</v>
          </cell>
          <cell r="Q649">
            <v>0</v>
          </cell>
        </row>
        <row r="650">
          <cell r="M650">
            <v>2110199</v>
          </cell>
          <cell r="N650" t="str">
            <v>其他环境保护管理事务支出</v>
          </cell>
          <cell r="O650">
            <v>0</v>
          </cell>
          <cell r="P650">
            <v>0</v>
          </cell>
          <cell r="Q650">
            <v>0</v>
          </cell>
        </row>
        <row r="651">
          <cell r="M651">
            <v>2110203</v>
          </cell>
          <cell r="N651" t="str">
            <v>建设项目环评审查与监督</v>
          </cell>
          <cell r="O651">
            <v>0</v>
          </cell>
          <cell r="P651">
            <v>0</v>
          </cell>
          <cell r="Q651">
            <v>0</v>
          </cell>
        </row>
        <row r="652">
          <cell r="M652">
            <v>2110204</v>
          </cell>
          <cell r="N652" t="str">
            <v>核与辐射安全监督</v>
          </cell>
          <cell r="O652">
            <v>0</v>
          </cell>
          <cell r="P652">
            <v>0</v>
          </cell>
          <cell r="Q652">
            <v>0</v>
          </cell>
        </row>
        <row r="653">
          <cell r="M653">
            <v>2110299</v>
          </cell>
          <cell r="N653" t="str">
            <v>其他环境监测与监察支出</v>
          </cell>
          <cell r="O653">
            <v>0</v>
          </cell>
          <cell r="P653">
            <v>0</v>
          </cell>
          <cell r="Q653">
            <v>0</v>
          </cell>
        </row>
        <row r="654">
          <cell r="M654">
            <v>2110301</v>
          </cell>
          <cell r="N654" t="str">
            <v>大气</v>
          </cell>
          <cell r="O654">
            <v>42</v>
          </cell>
          <cell r="P654">
            <v>50</v>
          </cell>
          <cell r="Q654">
            <v>0</v>
          </cell>
        </row>
        <row r="655">
          <cell r="M655">
            <v>2110302</v>
          </cell>
          <cell r="N655" t="str">
            <v>水体</v>
          </cell>
          <cell r="O655">
            <v>3808</v>
          </cell>
          <cell r="P655">
            <v>3812</v>
          </cell>
          <cell r="Q655">
            <v>9994</v>
          </cell>
        </row>
        <row r="656">
          <cell r="M656">
            <v>2110303</v>
          </cell>
          <cell r="N656" t="str">
            <v>噪声</v>
          </cell>
          <cell r="O656">
            <v>0</v>
          </cell>
          <cell r="P656">
            <v>433</v>
          </cell>
          <cell r="Q656">
            <v>0</v>
          </cell>
        </row>
        <row r="657">
          <cell r="M657">
            <v>2110304</v>
          </cell>
          <cell r="N657" t="str">
            <v>固体废弃物与化学品</v>
          </cell>
          <cell r="O657">
            <v>0</v>
          </cell>
          <cell r="P657">
            <v>0</v>
          </cell>
          <cell r="Q657">
            <v>0</v>
          </cell>
        </row>
        <row r="658">
          <cell r="M658">
            <v>2110305</v>
          </cell>
          <cell r="N658" t="str">
            <v>放射源和放射性废物监管</v>
          </cell>
          <cell r="O658">
            <v>0</v>
          </cell>
          <cell r="P658">
            <v>0</v>
          </cell>
          <cell r="Q658">
            <v>0</v>
          </cell>
        </row>
        <row r="659">
          <cell r="M659">
            <v>2110306</v>
          </cell>
          <cell r="N659" t="str">
            <v>辐射</v>
          </cell>
          <cell r="O659">
            <v>0</v>
          </cell>
          <cell r="P659">
            <v>0</v>
          </cell>
          <cell r="Q659">
            <v>0</v>
          </cell>
        </row>
        <row r="660">
          <cell r="M660">
            <v>2110307</v>
          </cell>
          <cell r="N660" t="str">
            <v>土壤</v>
          </cell>
          <cell r="O660">
            <v>0</v>
          </cell>
          <cell r="P660">
            <v>11</v>
          </cell>
          <cell r="Q660">
            <v>80</v>
          </cell>
        </row>
        <row r="661">
          <cell r="M661">
            <v>2110399</v>
          </cell>
          <cell r="N661" t="str">
            <v>其他污染防治支出</v>
          </cell>
          <cell r="O661">
            <v>0</v>
          </cell>
          <cell r="P661">
            <v>0</v>
          </cell>
          <cell r="Q661">
            <v>0</v>
          </cell>
        </row>
        <row r="662">
          <cell r="M662">
            <v>2110401</v>
          </cell>
          <cell r="N662" t="str">
            <v>生态保护</v>
          </cell>
          <cell r="O662">
            <v>3702</v>
          </cell>
          <cell r="P662">
            <v>4608</v>
          </cell>
          <cell r="Q662">
            <v>4155</v>
          </cell>
        </row>
        <row r="663">
          <cell r="M663">
            <v>2110402</v>
          </cell>
          <cell r="N663" t="str">
            <v>农村环境保护</v>
          </cell>
          <cell r="O663">
            <v>211</v>
          </cell>
          <cell r="P663">
            <v>318</v>
          </cell>
          <cell r="Q663">
            <v>399</v>
          </cell>
        </row>
        <row r="664">
          <cell r="M664">
            <v>2110404</v>
          </cell>
          <cell r="N664" t="str">
            <v>生物及物种资源保护</v>
          </cell>
          <cell r="O664">
            <v>0</v>
          </cell>
          <cell r="P664">
            <v>0</v>
          </cell>
          <cell r="Q664">
            <v>0</v>
          </cell>
        </row>
        <row r="665">
          <cell r="M665">
            <v>2110405</v>
          </cell>
          <cell r="N665" t="str">
            <v>草原生态修复治理</v>
          </cell>
          <cell r="O665">
            <v>0</v>
          </cell>
          <cell r="P665">
            <v>0</v>
          </cell>
          <cell r="Q665">
            <v>852</v>
          </cell>
        </row>
        <row r="666">
          <cell r="M666">
            <v>2110406</v>
          </cell>
          <cell r="N666" t="str">
            <v>自然保护地</v>
          </cell>
          <cell r="O666">
            <v>0</v>
          </cell>
          <cell r="P666">
            <v>0</v>
          </cell>
          <cell r="Q666">
            <v>0</v>
          </cell>
        </row>
        <row r="667">
          <cell r="M667">
            <v>2110499</v>
          </cell>
          <cell r="N667" t="str">
            <v>其他自然生态保护支出</v>
          </cell>
          <cell r="O667">
            <v>55</v>
          </cell>
          <cell r="P667">
            <v>145</v>
          </cell>
          <cell r="Q667">
            <v>66</v>
          </cell>
        </row>
        <row r="668">
          <cell r="M668">
            <v>2110501</v>
          </cell>
          <cell r="N668" t="str">
            <v>森林管护</v>
          </cell>
          <cell r="O668">
            <v>738</v>
          </cell>
          <cell r="P668">
            <v>523</v>
          </cell>
          <cell r="Q668">
            <v>137</v>
          </cell>
        </row>
        <row r="669">
          <cell r="M669">
            <v>2110502</v>
          </cell>
          <cell r="N669" t="str">
            <v>社会保险补助</v>
          </cell>
          <cell r="O669">
            <v>0</v>
          </cell>
          <cell r="P669">
            <v>0</v>
          </cell>
          <cell r="Q669">
            <v>0</v>
          </cell>
        </row>
        <row r="670">
          <cell r="M670">
            <v>2110503</v>
          </cell>
          <cell r="N670" t="str">
            <v>政策性社会性支出补助</v>
          </cell>
          <cell r="O670">
            <v>0</v>
          </cell>
          <cell r="P670">
            <v>0</v>
          </cell>
          <cell r="Q670">
            <v>0</v>
          </cell>
        </row>
        <row r="671">
          <cell r="M671">
            <v>2110506</v>
          </cell>
          <cell r="N671" t="str">
            <v>天然林保护工程建设</v>
          </cell>
          <cell r="O671">
            <v>0</v>
          </cell>
          <cell r="P671">
            <v>0</v>
          </cell>
          <cell r="Q671">
            <v>0</v>
          </cell>
        </row>
        <row r="672">
          <cell r="M672">
            <v>2110507</v>
          </cell>
          <cell r="N672" t="str">
            <v>停伐补助</v>
          </cell>
          <cell r="O672">
            <v>0</v>
          </cell>
          <cell r="P672">
            <v>0</v>
          </cell>
          <cell r="Q672">
            <v>0</v>
          </cell>
        </row>
        <row r="673">
          <cell r="M673">
            <v>2110599</v>
          </cell>
          <cell r="N673" t="str">
            <v>其他森林保护修复支出</v>
          </cell>
          <cell r="O673">
            <v>99</v>
          </cell>
          <cell r="P673">
            <v>915</v>
          </cell>
          <cell r="Q673">
            <v>462</v>
          </cell>
        </row>
        <row r="674">
          <cell r="M674">
            <v>2110704</v>
          </cell>
          <cell r="N674" t="str">
            <v>京津风沙源治理工程建设</v>
          </cell>
          <cell r="O674">
            <v>0</v>
          </cell>
          <cell r="P674">
            <v>0</v>
          </cell>
          <cell r="Q674">
            <v>0</v>
          </cell>
        </row>
        <row r="675">
          <cell r="M675">
            <v>2110799</v>
          </cell>
          <cell r="N675" t="str">
            <v>其他风沙荒漠治理支出</v>
          </cell>
          <cell r="O675">
            <v>0</v>
          </cell>
          <cell r="P675">
            <v>0</v>
          </cell>
          <cell r="Q675">
            <v>0</v>
          </cell>
        </row>
        <row r="676">
          <cell r="M676">
            <v>2110804</v>
          </cell>
          <cell r="N676" t="str">
            <v>退牧还草工程建设</v>
          </cell>
          <cell r="O676">
            <v>0</v>
          </cell>
          <cell r="P676">
            <v>0</v>
          </cell>
          <cell r="Q676">
            <v>0</v>
          </cell>
        </row>
        <row r="677">
          <cell r="M677">
            <v>2110899</v>
          </cell>
          <cell r="N677" t="str">
            <v>其他退牧还草支出</v>
          </cell>
          <cell r="O677">
            <v>0</v>
          </cell>
          <cell r="P677">
            <v>0</v>
          </cell>
          <cell r="Q677">
            <v>0</v>
          </cell>
        </row>
        <row r="678">
          <cell r="M678">
            <v>2110901</v>
          </cell>
          <cell r="N678" t="str">
            <v>已垦草原退耕还草</v>
          </cell>
        </row>
        <row r="678">
          <cell r="P678">
            <v>0</v>
          </cell>
          <cell r="Q678">
            <v>0</v>
          </cell>
        </row>
        <row r="679">
          <cell r="M679">
            <v>2111001</v>
          </cell>
          <cell r="N679" t="str">
            <v>能源节约利用</v>
          </cell>
        </row>
        <row r="679">
          <cell r="P679">
            <v>11</v>
          </cell>
          <cell r="Q679">
            <v>0</v>
          </cell>
        </row>
        <row r="680">
          <cell r="M680">
            <v>2111101</v>
          </cell>
          <cell r="N680" t="str">
            <v>生态环境监测与信息</v>
          </cell>
          <cell r="O680">
            <v>0</v>
          </cell>
          <cell r="P680">
            <v>0</v>
          </cell>
          <cell r="Q680">
            <v>0</v>
          </cell>
        </row>
        <row r="681">
          <cell r="M681">
            <v>2111102</v>
          </cell>
          <cell r="N681" t="str">
            <v>生态环境执法监察</v>
          </cell>
          <cell r="O681">
            <v>0</v>
          </cell>
          <cell r="P681">
            <v>0</v>
          </cell>
          <cell r="Q681">
            <v>0</v>
          </cell>
        </row>
        <row r="682">
          <cell r="M682">
            <v>2111103</v>
          </cell>
          <cell r="N682" t="str">
            <v>减排专项支出</v>
          </cell>
          <cell r="O682">
            <v>0</v>
          </cell>
          <cell r="P682">
            <v>0</v>
          </cell>
          <cell r="Q682">
            <v>0</v>
          </cell>
        </row>
        <row r="683">
          <cell r="M683">
            <v>2111104</v>
          </cell>
          <cell r="N683" t="str">
            <v>清洁生产专项支出</v>
          </cell>
          <cell r="O683">
            <v>0</v>
          </cell>
          <cell r="P683">
            <v>0</v>
          </cell>
          <cell r="Q683">
            <v>0</v>
          </cell>
        </row>
        <row r="684">
          <cell r="M684">
            <v>2111199</v>
          </cell>
          <cell r="N684" t="str">
            <v>其他污染减排支出</v>
          </cell>
          <cell r="O684">
            <v>0</v>
          </cell>
          <cell r="P684">
            <v>0</v>
          </cell>
          <cell r="Q684">
            <v>0</v>
          </cell>
        </row>
        <row r="685">
          <cell r="M685">
            <v>2111201</v>
          </cell>
          <cell r="N685" t="str">
            <v>可再生能源</v>
          </cell>
        </row>
        <row r="685">
          <cell r="P685">
            <v>0</v>
          </cell>
          <cell r="Q685">
            <v>0</v>
          </cell>
        </row>
        <row r="686">
          <cell r="M686">
            <v>2111301</v>
          </cell>
          <cell r="N686" t="str">
            <v>循环经济</v>
          </cell>
        </row>
        <row r="686">
          <cell r="P686">
            <v>0</v>
          </cell>
          <cell r="Q686">
            <v>0</v>
          </cell>
        </row>
        <row r="687">
          <cell r="M687">
            <v>2111401</v>
          </cell>
          <cell r="N687" t="str">
            <v>行政运行</v>
          </cell>
          <cell r="O687">
            <v>0</v>
          </cell>
          <cell r="P687">
            <v>0</v>
          </cell>
          <cell r="Q687">
            <v>0</v>
          </cell>
        </row>
        <row r="688">
          <cell r="M688">
            <v>2111402</v>
          </cell>
          <cell r="N688" t="str">
            <v>一般行政管理事务</v>
          </cell>
          <cell r="O688">
            <v>0</v>
          </cell>
          <cell r="P688">
            <v>0</v>
          </cell>
          <cell r="Q688">
            <v>0</v>
          </cell>
        </row>
        <row r="689">
          <cell r="M689">
            <v>2111403</v>
          </cell>
          <cell r="N689" t="str">
            <v>机关服务</v>
          </cell>
          <cell r="O689">
            <v>0</v>
          </cell>
          <cell r="P689">
            <v>0</v>
          </cell>
          <cell r="Q689">
            <v>0</v>
          </cell>
        </row>
        <row r="690">
          <cell r="M690">
            <v>2111406</v>
          </cell>
          <cell r="N690" t="str">
            <v>能源科技装备</v>
          </cell>
          <cell r="O690">
            <v>0</v>
          </cell>
          <cell r="P690">
            <v>0</v>
          </cell>
          <cell r="Q690">
            <v>0</v>
          </cell>
        </row>
        <row r="691">
          <cell r="M691">
            <v>2111407</v>
          </cell>
          <cell r="N691" t="str">
            <v>能源行业管理</v>
          </cell>
          <cell r="O691">
            <v>0</v>
          </cell>
          <cell r="P691">
            <v>0</v>
          </cell>
          <cell r="Q691">
            <v>0</v>
          </cell>
        </row>
        <row r="692">
          <cell r="M692">
            <v>2111408</v>
          </cell>
          <cell r="N692" t="str">
            <v>能源管理</v>
          </cell>
          <cell r="O692">
            <v>0</v>
          </cell>
          <cell r="P692">
            <v>0</v>
          </cell>
          <cell r="Q692">
            <v>0</v>
          </cell>
        </row>
        <row r="693">
          <cell r="M693">
            <v>2111411</v>
          </cell>
          <cell r="N693" t="str">
            <v>信息化建设</v>
          </cell>
          <cell r="O693">
            <v>0</v>
          </cell>
          <cell r="P693">
            <v>0</v>
          </cell>
          <cell r="Q693">
            <v>0</v>
          </cell>
        </row>
        <row r="694">
          <cell r="M694">
            <v>2111413</v>
          </cell>
          <cell r="N694" t="str">
            <v>农村电网建设</v>
          </cell>
          <cell r="O694">
            <v>0</v>
          </cell>
          <cell r="P694">
            <v>0</v>
          </cell>
          <cell r="Q694">
            <v>0</v>
          </cell>
        </row>
        <row r="695">
          <cell r="M695">
            <v>2111450</v>
          </cell>
          <cell r="N695" t="str">
            <v>事业运行</v>
          </cell>
          <cell r="O695">
            <v>0</v>
          </cell>
          <cell r="P695">
            <v>0</v>
          </cell>
          <cell r="Q695">
            <v>0</v>
          </cell>
        </row>
        <row r="696">
          <cell r="M696">
            <v>2111499</v>
          </cell>
          <cell r="N696" t="str">
            <v>其他能源管理事务支出</v>
          </cell>
          <cell r="O696">
            <v>0</v>
          </cell>
          <cell r="P696">
            <v>0</v>
          </cell>
          <cell r="Q696">
            <v>0</v>
          </cell>
        </row>
        <row r="697">
          <cell r="M697">
            <v>2119999</v>
          </cell>
          <cell r="N697" t="str">
            <v>其他节能环保支出</v>
          </cell>
          <cell r="O697">
            <v>2405</v>
          </cell>
          <cell r="P697">
            <v>1872</v>
          </cell>
          <cell r="Q697">
            <v>19</v>
          </cell>
        </row>
        <row r="698">
          <cell r="M698">
            <v>2120101</v>
          </cell>
          <cell r="N698" t="str">
            <v>行政运行</v>
          </cell>
          <cell r="O698">
            <v>788</v>
          </cell>
          <cell r="P698">
            <v>1080</v>
          </cell>
          <cell r="Q698">
            <v>651</v>
          </cell>
        </row>
        <row r="699">
          <cell r="M699">
            <v>2120102</v>
          </cell>
          <cell r="N699" t="str">
            <v>一般行政管理事务</v>
          </cell>
          <cell r="O699">
            <v>223</v>
          </cell>
          <cell r="P699">
            <v>0</v>
          </cell>
          <cell r="Q699">
            <v>2496</v>
          </cell>
        </row>
        <row r="700">
          <cell r="M700">
            <v>2120103</v>
          </cell>
          <cell r="N700" t="str">
            <v>机关服务</v>
          </cell>
          <cell r="O700">
            <v>0</v>
          </cell>
          <cell r="P700">
            <v>0</v>
          </cell>
          <cell r="Q700">
            <v>0</v>
          </cell>
        </row>
        <row r="701">
          <cell r="M701">
            <v>2120104</v>
          </cell>
          <cell r="N701" t="str">
            <v>城管执法</v>
          </cell>
          <cell r="O701">
            <v>974</v>
          </cell>
          <cell r="P701">
            <v>1292</v>
          </cell>
          <cell r="Q701">
            <v>1235</v>
          </cell>
        </row>
        <row r="702">
          <cell r="M702">
            <v>2120105</v>
          </cell>
          <cell r="N702" t="str">
            <v>工程建设标准规范编制与监管</v>
          </cell>
          <cell r="O702">
            <v>0</v>
          </cell>
          <cell r="P702">
            <v>0</v>
          </cell>
          <cell r="Q702">
            <v>0</v>
          </cell>
        </row>
        <row r="703">
          <cell r="M703">
            <v>2120106</v>
          </cell>
          <cell r="N703" t="str">
            <v>工程建设管理</v>
          </cell>
          <cell r="O703">
            <v>0</v>
          </cell>
          <cell r="P703">
            <v>500</v>
          </cell>
          <cell r="Q703">
            <v>0</v>
          </cell>
        </row>
        <row r="704">
          <cell r="M704">
            <v>2120107</v>
          </cell>
          <cell r="N704" t="str">
            <v>市政公用行业市场监管</v>
          </cell>
          <cell r="O704">
            <v>0</v>
          </cell>
          <cell r="P704">
            <v>0</v>
          </cell>
          <cell r="Q704">
            <v>0</v>
          </cell>
        </row>
        <row r="705">
          <cell r="M705">
            <v>2120109</v>
          </cell>
          <cell r="N705" t="str">
            <v>住宅建设与房地产市场监管</v>
          </cell>
          <cell r="O705">
            <v>0</v>
          </cell>
          <cell r="P705">
            <v>0</v>
          </cell>
          <cell r="Q705">
            <v>0</v>
          </cell>
        </row>
        <row r="706">
          <cell r="M706">
            <v>2120110</v>
          </cell>
          <cell r="N706" t="str">
            <v>执业资格注册、资质审查</v>
          </cell>
          <cell r="O706">
            <v>0</v>
          </cell>
          <cell r="P706">
            <v>0</v>
          </cell>
          <cell r="Q706">
            <v>0</v>
          </cell>
        </row>
        <row r="707">
          <cell r="M707">
            <v>2120199</v>
          </cell>
          <cell r="N707" t="str">
            <v>其他城乡社区管理事务支出</v>
          </cell>
          <cell r="O707">
            <v>136</v>
          </cell>
          <cell r="P707">
            <v>468</v>
          </cell>
          <cell r="Q707">
            <v>1655</v>
          </cell>
        </row>
        <row r="708">
          <cell r="M708">
            <v>2120201</v>
          </cell>
          <cell r="N708" t="str">
            <v>城乡社区规划与管理</v>
          </cell>
        </row>
        <row r="708">
          <cell r="P708">
            <v>47</v>
          </cell>
          <cell r="Q708">
            <v>0</v>
          </cell>
        </row>
        <row r="709">
          <cell r="M709">
            <v>2120303</v>
          </cell>
          <cell r="N709" t="str">
            <v>小城镇基础设施建设</v>
          </cell>
          <cell r="O709">
            <v>324</v>
          </cell>
          <cell r="P709">
            <v>31628</v>
          </cell>
          <cell r="Q709">
            <v>22020</v>
          </cell>
        </row>
        <row r="710">
          <cell r="M710">
            <v>2120399</v>
          </cell>
          <cell r="N710" t="str">
            <v>其他城乡社区公共设施支出</v>
          </cell>
          <cell r="O710">
            <v>0</v>
          </cell>
          <cell r="P710">
            <v>4732</v>
          </cell>
          <cell r="Q710">
            <v>0</v>
          </cell>
        </row>
        <row r="711">
          <cell r="M711">
            <v>2120501</v>
          </cell>
          <cell r="N711" t="str">
            <v>城乡社区环境卫生</v>
          </cell>
          <cell r="O711">
            <v>587</v>
          </cell>
          <cell r="P711">
            <v>113</v>
          </cell>
          <cell r="Q711">
            <v>675</v>
          </cell>
        </row>
        <row r="712">
          <cell r="M712">
            <v>2120601</v>
          </cell>
          <cell r="N712" t="str">
            <v>建设市场管理与监督</v>
          </cell>
          <cell r="O712">
            <v>10</v>
          </cell>
          <cell r="P712">
            <v>10</v>
          </cell>
          <cell r="Q712">
            <v>0</v>
          </cell>
        </row>
        <row r="713">
          <cell r="M713">
            <v>2129999</v>
          </cell>
          <cell r="N713" t="str">
            <v>其他城乡社区支出</v>
          </cell>
          <cell r="O713">
            <v>4372</v>
          </cell>
          <cell r="P713">
            <v>3921</v>
          </cell>
          <cell r="Q713">
            <v>7306</v>
          </cell>
        </row>
        <row r="714">
          <cell r="M714">
            <v>2130101</v>
          </cell>
          <cell r="N714" t="str">
            <v>行政运行</v>
          </cell>
          <cell r="O714">
            <v>4324</v>
          </cell>
          <cell r="P714">
            <v>6655</v>
          </cell>
          <cell r="Q714">
            <v>7164</v>
          </cell>
        </row>
        <row r="715">
          <cell r="M715">
            <v>2130102</v>
          </cell>
          <cell r="N715" t="str">
            <v>一般行政管理事务</v>
          </cell>
          <cell r="O715">
            <v>91</v>
          </cell>
          <cell r="P715">
            <v>146</v>
          </cell>
          <cell r="Q715">
            <v>480</v>
          </cell>
        </row>
        <row r="716">
          <cell r="M716">
            <v>2130103</v>
          </cell>
          <cell r="N716" t="str">
            <v>机关服务</v>
          </cell>
          <cell r="O716">
            <v>0</v>
          </cell>
          <cell r="P716">
            <v>0</v>
          </cell>
          <cell r="Q716">
            <v>0</v>
          </cell>
        </row>
        <row r="717">
          <cell r="M717">
            <v>2130104</v>
          </cell>
          <cell r="N717" t="str">
            <v>事业运行</v>
          </cell>
          <cell r="O717">
            <v>531</v>
          </cell>
          <cell r="P717">
            <v>635</v>
          </cell>
          <cell r="Q717">
            <v>645</v>
          </cell>
        </row>
        <row r="718">
          <cell r="M718">
            <v>2130105</v>
          </cell>
          <cell r="N718" t="str">
            <v>农垦运行</v>
          </cell>
          <cell r="O718">
            <v>0</v>
          </cell>
          <cell r="P718">
            <v>0</v>
          </cell>
          <cell r="Q718">
            <v>0</v>
          </cell>
        </row>
        <row r="719">
          <cell r="M719">
            <v>2130106</v>
          </cell>
          <cell r="N719" t="str">
            <v>科技转化与推广服务</v>
          </cell>
          <cell r="O719">
            <v>620</v>
          </cell>
          <cell r="P719">
            <v>285</v>
          </cell>
          <cell r="Q719">
            <v>11</v>
          </cell>
        </row>
        <row r="720">
          <cell r="M720">
            <v>2130108</v>
          </cell>
          <cell r="N720" t="str">
            <v>病虫害控制</v>
          </cell>
          <cell r="O720">
            <v>394</v>
          </cell>
          <cell r="P720">
            <v>196</v>
          </cell>
          <cell r="Q720">
            <v>52</v>
          </cell>
        </row>
        <row r="721">
          <cell r="M721">
            <v>2130109</v>
          </cell>
          <cell r="N721" t="str">
            <v>农产品质量安全</v>
          </cell>
          <cell r="O721">
            <v>148</v>
          </cell>
          <cell r="P721">
            <v>64</v>
          </cell>
          <cell r="Q721">
            <v>35</v>
          </cell>
        </row>
        <row r="722">
          <cell r="M722">
            <v>2130110</v>
          </cell>
          <cell r="N722" t="str">
            <v>执法监管</v>
          </cell>
          <cell r="O722">
            <v>31</v>
          </cell>
          <cell r="P722">
            <v>3</v>
          </cell>
          <cell r="Q722">
            <v>22</v>
          </cell>
        </row>
        <row r="723">
          <cell r="M723">
            <v>2130111</v>
          </cell>
          <cell r="N723" t="str">
            <v>统计监测与信息服务</v>
          </cell>
          <cell r="O723">
            <v>83</v>
          </cell>
          <cell r="P723">
            <v>66</v>
          </cell>
          <cell r="Q723">
            <v>107</v>
          </cell>
        </row>
        <row r="724">
          <cell r="M724">
            <v>2130112</v>
          </cell>
          <cell r="N724" t="str">
            <v>行业业务管理</v>
          </cell>
          <cell r="O724">
            <v>19</v>
          </cell>
          <cell r="P724">
            <v>10</v>
          </cell>
          <cell r="Q724">
            <v>0</v>
          </cell>
        </row>
        <row r="725">
          <cell r="M725">
            <v>2130114</v>
          </cell>
          <cell r="N725" t="str">
            <v>对外交流与合作</v>
          </cell>
          <cell r="O725">
            <v>0</v>
          </cell>
          <cell r="P725">
            <v>0</v>
          </cell>
          <cell r="Q725">
            <v>0</v>
          </cell>
        </row>
        <row r="726">
          <cell r="M726">
            <v>2130119</v>
          </cell>
          <cell r="N726" t="str">
            <v>防灾救灾</v>
          </cell>
          <cell r="O726">
            <v>163</v>
          </cell>
          <cell r="P726">
            <v>17</v>
          </cell>
          <cell r="Q726">
            <v>89</v>
          </cell>
        </row>
        <row r="727">
          <cell r="M727">
            <v>2130120</v>
          </cell>
          <cell r="N727" t="str">
            <v>稳定农民收入补贴</v>
          </cell>
          <cell r="O727">
            <v>17</v>
          </cell>
          <cell r="P727">
            <v>0</v>
          </cell>
          <cell r="Q727">
            <v>1270</v>
          </cell>
        </row>
        <row r="728">
          <cell r="M728">
            <v>2130121</v>
          </cell>
          <cell r="N728" t="str">
            <v>农业结构调整补贴</v>
          </cell>
          <cell r="O728">
            <v>0</v>
          </cell>
          <cell r="P728">
            <v>4</v>
          </cell>
          <cell r="Q728">
            <v>0</v>
          </cell>
        </row>
        <row r="729">
          <cell r="M729">
            <v>2130122</v>
          </cell>
          <cell r="N729" t="str">
            <v>农业生产发展</v>
          </cell>
          <cell r="O729">
            <v>775</v>
          </cell>
          <cell r="P729">
            <v>2535</v>
          </cell>
          <cell r="Q729">
            <v>2015</v>
          </cell>
        </row>
        <row r="730">
          <cell r="M730">
            <v>2130124</v>
          </cell>
          <cell r="N730" t="str">
            <v>农村合作经济</v>
          </cell>
          <cell r="O730">
            <v>84</v>
          </cell>
          <cell r="P730">
            <v>244</v>
          </cell>
          <cell r="Q730">
            <v>248</v>
          </cell>
        </row>
        <row r="731">
          <cell r="M731">
            <v>2130125</v>
          </cell>
          <cell r="N731" t="str">
            <v>农产品加工与促销</v>
          </cell>
          <cell r="O731">
            <v>98</v>
          </cell>
          <cell r="P731">
            <v>20</v>
          </cell>
          <cell r="Q731">
            <v>0</v>
          </cell>
        </row>
        <row r="732">
          <cell r="M732">
            <v>2130126</v>
          </cell>
          <cell r="N732" t="str">
            <v>农村社会事业</v>
          </cell>
          <cell r="O732">
            <v>418</v>
          </cell>
          <cell r="P732">
            <v>1342</v>
          </cell>
          <cell r="Q732">
            <v>879</v>
          </cell>
        </row>
        <row r="733">
          <cell r="M733">
            <v>2130135</v>
          </cell>
          <cell r="N733" t="str">
            <v>农业生态资源保护</v>
          </cell>
          <cell r="O733">
            <v>149</v>
          </cell>
          <cell r="P733">
            <v>9</v>
          </cell>
          <cell r="Q733">
            <v>68</v>
          </cell>
        </row>
        <row r="734">
          <cell r="M734">
            <v>2130142</v>
          </cell>
          <cell r="N734" t="str">
            <v>乡村道路建设</v>
          </cell>
          <cell r="O734">
            <v>264</v>
          </cell>
          <cell r="P734">
            <v>270</v>
          </cell>
          <cell r="Q734">
            <v>0</v>
          </cell>
        </row>
        <row r="735">
          <cell r="M735">
            <v>2130148</v>
          </cell>
          <cell r="N735" t="str">
            <v>渔业发展</v>
          </cell>
          <cell r="O735">
            <v>214</v>
          </cell>
          <cell r="P735">
            <v>217</v>
          </cell>
          <cell r="Q735">
            <v>100</v>
          </cell>
        </row>
        <row r="736">
          <cell r="M736">
            <v>2130152</v>
          </cell>
          <cell r="N736" t="str">
            <v>对高校毕业生到基层任职补助</v>
          </cell>
          <cell r="O736">
            <v>0</v>
          </cell>
          <cell r="P736">
            <v>3</v>
          </cell>
          <cell r="Q736">
            <v>0</v>
          </cell>
        </row>
        <row r="737">
          <cell r="M737">
            <v>2130153</v>
          </cell>
          <cell r="N737" t="str">
            <v>耕地建设与利用</v>
          </cell>
          <cell r="O737">
            <v>2256</v>
          </cell>
          <cell r="P737">
            <v>959</v>
          </cell>
          <cell r="Q737">
            <v>2102</v>
          </cell>
        </row>
        <row r="738">
          <cell r="M738">
            <v>2130199</v>
          </cell>
          <cell r="N738" t="str">
            <v>其他农业农村支出</v>
          </cell>
          <cell r="O738">
            <v>1481</v>
          </cell>
          <cell r="P738">
            <v>2473</v>
          </cell>
          <cell r="Q738">
            <v>5689</v>
          </cell>
        </row>
        <row r="739">
          <cell r="M739">
            <v>2130201</v>
          </cell>
          <cell r="N739" t="str">
            <v>行政运行</v>
          </cell>
          <cell r="O739">
            <v>654</v>
          </cell>
          <cell r="P739">
            <v>438</v>
          </cell>
          <cell r="Q739">
            <v>50</v>
          </cell>
        </row>
        <row r="740">
          <cell r="M740">
            <v>2130202</v>
          </cell>
          <cell r="N740" t="str">
            <v>一般行政管理事务</v>
          </cell>
          <cell r="O740">
            <v>0</v>
          </cell>
          <cell r="P740">
            <v>0</v>
          </cell>
          <cell r="Q740">
            <v>0</v>
          </cell>
        </row>
        <row r="741">
          <cell r="M741">
            <v>2130203</v>
          </cell>
          <cell r="N741" t="str">
            <v>机关服务</v>
          </cell>
          <cell r="O741">
            <v>0</v>
          </cell>
          <cell r="P741">
            <v>0</v>
          </cell>
          <cell r="Q741">
            <v>0</v>
          </cell>
        </row>
        <row r="742">
          <cell r="M742">
            <v>2130204</v>
          </cell>
          <cell r="N742" t="str">
            <v>事业机构</v>
          </cell>
          <cell r="O742">
            <v>2628</v>
          </cell>
          <cell r="P742">
            <v>1650</v>
          </cell>
          <cell r="Q742">
            <v>1926</v>
          </cell>
        </row>
        <row r="743">
          <cell r="M743">
            <v>2130205</v>
          </cell>
          <cell r="N743" t="str">
            <v>森林资源培育</v>
          </cell>
          <cell r="O743">
            <v>2016</v>
          </cell>
          <cell r="P743">
            <v>1362</v>
          </cell>
          <cell r="Q743">
            <v>1201</v>
          </cell>
        </row>
        <row r="744">
          <cell r="M744">
            <v>2130206</v>
          </cell>
          <cell r="N744" t="str">
            <v>技术推广与转化</v>
          </cell>
          <cell r="O744">
            <v>78</v>
          </cell>
          <cell r="P744">
            <v>199</v>
          </cell>
          <cell r="Q744">
            <v>0</v>
          </cell>
        </row>
        <row r="745">
          <cell r="M745">
            <v>2130207</v>
          </cell>
          <cell r="N745" t="str">
            <v>森林资源管理</v>
          </cell>
          <cell r="O745">
            <v>0</v>
          </cell>
          <cell r="P745">
            <v>1224</v>
          </cell>
          <cell r="Q745">
            <v>1507</v>
          </cell>
        </row>
        <row r="746">
          <cell r="M746">
            <v>2130209</v>
          </cell>
          <cell r="N746" t="str">
            <v>森林生态效益补偿</v>
          </cell>
          <cell r="O746">
            <v>3493</v>
          </cell>
          <cell r="P746">
            <v>1282</v>
          </cell>
          <cell r="Q746">
            <v>802</v>
          </cell>
        </row>
        <row r="747">
          <cell r="M747">
            <v>2130211</v>
          </cell>
          <cell r="N747" t="str">
            <v>动植物保护</v>
          </cell>
          <cell r="O747">
            <v>0</v>
          </cell>
          <cell r="P747">
            <v>26</v>
          </cell>
          <cell r="Q747">
            <v>0</v>
          </cell>
        </row>
        <row r="748">
          <cell r="M748">
            <v>2130212</v>
          </cell>
          <cell r="N748" t="str">
            <v>湿地保护</v>
          </cell>
          <cell r="O748">
            <v>0</v>
          </cell>
          <cell r="P748">
            <v>26</v>
          </cell>
          <cell r="Q748">
            <v>0</v>
          </cell>
        </row>
        <row r="749">
          <cell r="M749">
            <v>2130213</v>
          </cell>
          <cell r="N749" t="str">
            <v>执法与监督</v>
          </cell>
          <cell r="O749">
            <v>0</v>
          </cell>
          <cell r="P749">
            <v>0</v>
          </cell>
          <cell r="Q749">
            <v>0</v>
          </cell>
        </row>
        <row r="750">
          <cell r="M750">
            <v>2130217</v>
          </cell>
          <cell r="N750" t="str">
            <v>防沙治沙</v>
          </cell>
          <cell r="O750">
            <v>0</v>
          </cell>
          <cell r="P750">
            <v>0</v>
          </cell>
          <cell r="Q750">
            <v>0</v>
          </cell>
        </row>
        <row r="751">
          <cell r="M751">
            <v>2130220</v>
          </cell>
          <cell r="N751" t="str">
            <v>对外合作与交流</v>
          </cell>
          <cell r="O751">
            <v>0</v>
          </cell>
          <cell r="P751">
            <v>0</v>
          </cell>
          <cell r="Q751">
            <v>0</v>
          </cell>
        </row>
        <row r="752">
          <cell r="M752">
            <v>2130221</v>
          </cell>
          <cell r="N752" t="str">
            <v>产业化管理</v>
          </cell>
          <cell r="O752">
            <v>0</v>
          </cell>
          <cell r="P752">
            <v>0</v>
          </cell>
          <cell r="Q752">
            <v>20</v>
          </cell>
        </row>
        <row r="753">
          <cell r="M753">
            <v>2130223</v>
          </cell>
          <cell r="N753" t="str">
            <v>信息管理</v>
          </cell>
          <cell r="O753">
            <v>0</v>
          </cell>
          <cell r="P753">
            <v>0</v>
          </cell>
          <cell r="Q753">
            <v>0</v>
          </cell>
        </row>
        <row r="754">
          <cell r="M754">
            <v>2130226</v>
          </cell>
          <cell r="N754" t="str">
            <v>林区公共支出</v>
          </cell>
          <cell r="O754">
            <v>0</v>
          </cell>
          <cell r="P754">
            <v>0</v>
          </cell>
          <cell r="Q754">
            <v>0</v>
          </cell>
        </row>
        <row r="755">
          <cell r="M755">
            <v>2130227</v>
          </cell>
          <cell r="N755" t="str">
            <v>贷款贴息</v>
          </cell>
          <cell r="O755">
            <v>77</v>
          </cell>
          <cell r="P755">
            <v>22</v>
          </cell>
          <cell r="Q755">
            <v>0</v>
          </cell>
        </row>
        <row r="756">
          <cell r="M756">
            <v>2130234</v>
          </cell>
          <cell r="N756" t="str">
            <v>林业草原防灾减灾</v>
          </cell>
          <cell r="O756">
            <v>534</v>
          </cell>
          <cell r="P756">
            <v>312</v>
          </cell>
          <cell r="Q756">
            <v>5</v>
          </cell>
        </row>
        <row r="757">
          <cell r="M757">
            <v>2130236</v>
          </cell>
          <cell r="N757" t="str">
            <v>草原管理</v>
          </cell>
          <cell r="O757">
            <v>0</v>
          </cell>
          <cell r="P757">
            <v>0</v>
          </cell>
          <cell r="Q757">
            <v>0</v>
          </cell>
        </row>
        <row r="758">
          <cell r="M758">
            <v>2130237</v>
          </cell>
          <cell r="N758" t="str">
            <v>行业业务管理</v>
          </cell>
          <cell r="O758">
            <v>0</v>
          </cell>
          <cell r="P758">
            <v>0</v>
          </cell>
          <cell r="Q758">
            <v>0</v>
          </cell>
        </row>
        <row r="759">
          <cell r="M759">
            <v>2130238</v>
          </cell>
          <cell r="N759" t="str">
            <v>退耕还林还草</v>
          </cell>
        </row>
        <row r="759">
          <cell r="P759">
            <v>0</v>
          </cell>
          <cell r="Q759">
            <v>0</v>
          </cell>
        </row>
        <row r="760">
          <cell r="M760">
            <v>2130299</v>
          </cell>
          <cell r="N760" t="str">
            <v>其他林业和草原支出</v>
          </cell>
          <cell r="O760">
            <v>252</v>
          </cell>
          <cell r="P760">
            <v>2815</v>
          </cell>
          <cell r="Q760">
            <v>1531</v>
          </cell>
        </row>
        <row r="761">
          <cell r="M761">
            <v>2130301</v>
          </cell>
          <cell r="N761" t="str">
            <v>行政运行</v>
          </cell>
          <cell r="O761">
            <v>122</v>
          </cell>
          <cell r="P761">
            <v>152</v>
          </cell>
          <cell r="Q761">
            <v>223</v>
          </cell>
        </row>
        <row r="762">
          <cell r="M762">
            <v>2130302</v>
          </cell>
          <cell r="N762" t="str">
            <v>一般行政管理事务</v>
          </cell>
          <cell r="O762">
            <v>37</v>
          </cell>
          <cell r="P762">
            <v>0</v>
          </cell>
          <cell r="Q762">
            <v>0</v>
          </cell>
        </row>
        <row r="763">
          <cell r="M763">
            <v>2130303</v>
          </cell>
          <cell r="N763" t="str">
            <v>机关服务</v>
          </cell>
          <cell r="O763">
            <v>0</v>
          </cell>
          <cell r="P763">
            <v>0</v>
          </cell>
          <cell r="Q763">
            <v>0</v>
          </cell>
        </row>
        <row r="764">
          <cell r="M764">
            <v>2130304</v>
          </cell>
          <cell r="N764" t="str">
            <v>水利行业业务管理</v>
          </cell>
          <cell r="O764">
            <v>67</v>
          </cell>
          <cell r="P764">
            <v>0</v>
          </cell>
          <cell r="Q764">
            <v>0</v>
          </cell>
        </row>
        <row r="765">
          <cell r="M765">
            <v>2130305</v>
          </cell>
          <cell r="N765" t="str">
            <v>水利工程建设</v>
          </cell>
          <cell r="O765">
            <v>4014</v>
          </cell>
          <cell r="P765">
            <v>1650</v>
          </cell>
          <cell r="Q765">
            <v>3398</v>
          </cell>
        </row>
        <row r="766">
          <cell r="M766">
            <v>2130306</v>
          </cell>
          <cell r="N766" t="str">
            <v>水利工程运行与维护</v>
          </cell>
          <cell r="O766">
            <v>615</v>
          </cell>
          <cell r="P766">
            <v>805</v>
          </cell>
          <cell r="Q766">
            <v>503</v>
          </cell>
        </row>
        <row r="767">
          <cell r="M767">
            <v>2130307</v>
          </cell>
          <cell r="N767" t="str">
            <v>长江黄河等流域管理</v>
          </cell>
          <cell r="O767">
            <v>0</v>
          </cell>
          <cell r="P767">
            <v>0</v>
          </cell>
          <cell r="Q767">
            <v>0</v>
          </cell>
        </row>
        <row r="768">
          <cell r="M768">
            <v>2130308</v>
          </cell>
          <cell r="N768" t="str">
            <v>水利前期工作</v>
          </cell>
          <cell r="O768">
            <v>67</v>
          </cell>
          <cell r="P768">
            <v>30</v>
          </cell>
          <cell r="Q768">
            <v>0</v>
          </cell>
        </row>
        <row r="769">
          <cell r="M769">
            <v>2130309</v>
          </cell>
          <cell r="N769" t="str">
            <v>水利执法监督</v>
          </cell>
          <cell r="O769">
            <v>0</v>
          </cell>
          <cell r="P769">
            <v>0</v>
          </cell>
          <cell r="Q769">
            <v>0</v>
          </cell>
        </row>
        <row r="770">
          <cell r="M770">
            <v>2130310</v>
          </cell>
          <cell r="N770" t="str">
            <v>水土保持</v>
          </cell>
          <cell r="O770">
            <v>0</v>
          </cell>
          <cell r="P770">
            <v>240</v>
          </cell>
          <cell r="Q770">
            <v>0</v>
          </cell>
        </row>
        <row r="771">
          <cell r="M771">
            <v>2130311</v>
          </cell>
          <cell r="N771" t="str">
            <v>水资源节约管理与保护</v>
          </cell>
          <cell r="O771">
            <v>6</v>
          </cell>
          <cell r="P771">
            <v>285</v>
          </cell>
          <cell r="Q771">
            <v>48</v>
          </cell>
        </row>
        <row r="772">
          <cell r="M772">
            <v>2130312</v>
          </cell>
          <cell r="N772" t="str">
            <v>水质监测</v>
          </cell>
          <cell r="O772">
            <v>15</v>
          </cell>
          <cell r="P772">
            <v>6</v>
          </cell>
          <cell r="Q772">
            <v>0</v>
          </cell>
        </row>
        <row r="773">
          <cell r="M773">
            <v>2130313</v>
          </cell>
          <cell r="N773" t="str">
            <v>水文测报</v>
          </cell>
          <cell r="O773">
            <v>3</v>
          </cell>
          <cell r="P773">
            <v>0</v>
          </cell>
          <cell r="Q773">
            <v>0</v>
          </cell>
        </row>
        <row r="774">
          <cell r="M774">
            <v>2130314</v>
          </cell>
          <cell r="N774" t="str">
            <v>防汛</v>
          </cell>
          <cell r="O774">
            <v>252</v>
          </cell>
          <cell r="P774">
            <v>127</v>
          </cell>
          <cell r="Q774">
            <v>22</v>
          </cell>
        </row>
        <row r="775">
          <cell r="M775">
            <v>2130315</v>
          </cell>
          <cell r="N775" t="str">
            <v>抗旱</v>
          </cell>
          <cell r="O775">
            <v>535</v>
          </cell>
          <cell r="P775">
            <v>0</v>
          </cell>
          <cell r="Q775">
            <v>7</v>
          </cell>
        </row>
        <row r="776">
          <cell r="M776">
            <v>2130316</v>
          </cell>
          <cell r="N776" t="str">
            <v>农村水利</v>
          </cell>
          <cell r="O776">
            <v>66</v>
          </cell>
          <cell r="P776">
            <v>61</v>
          </cell>
          <cell r="Q776">
            <v>10</v>
          </cell>
        </row>
        <row r="777">
          <cell r="M777">
            <v>2130317</v>
          </cell>
          <cell r="N777" t="str">
            <v>水利技术推广</v>
          </cell>
          <cell r="O777">
            <v>278</v>
          </cell>
          <cell r="P777">
            <v>237</v>
          </cell>
          <cell r="Q777">
            <v>0</v>
          </cell>
        </row>
        <row r="778">
          <cell r="M778">
            <v>2130318</v>
          </cell>
          <cell r="N778" t="str">
            <v>国际河流治理与管理</v>
          </cell>
          <cell r="O778">
            <v>0</v>
          </cell>
          <cell r="P778">
            <v>0</v>
          </cell>
          <cell r="Q778">
            <v>0</v>
          </cell>
        </row>
        <row r="779">
          <cell r="M779">
            <v>2130319</v>
          </cell>
          <cell r="N779" t="str">
            <v>江河湖库水系综合整治</v>
          </cell>
          <cell r="O779">
            <v>221</v>
          </cell>
          <cell r="P779">
            <v>83</v>
          </cell>
          <cell r="Q779">
            <v>0</v>
          </cell>
        </row>
        <row r="780">
          <cell r="M780">
            <v>2130321</v>
          </cell>
          <cell r="N780" t="str">
            <v>大中型水库移民后期扶持专项支出</v>
          </cell>
          <cell r="O780">
            <v>233</v>
          </cell>
          <cell r="P780">
            <v>246</v>
          </cell>
          <cell r="Q780">
            <v>235</v>
          </cell>
        </row>
        <row r="781">
          <cell r="M781">
            <v>2130322</v>
          </cell>
          <cell r="N781" t="str">
            <v>水利安全监督</v>
          </cell>
          <cell r="O781">
            <v>0</v>
          </cell>
          <cell r="P781">
            <v>0</v>
          </cell>
          <cell r="Q781">
            <v>0</v>
          </cell>
        </row>
        <row r="782">
          <cell r="M782">
            <v>2130333</v>
          </cell>
          <cell r="N782" t="str">
            <v>信息管理</v>
          </cell>
          <cell r="O782">
            <v>0</v>
          </cell>
          <cell r="P782">
            <v>0</v>
          </cell>
          <cell r="Q782">
            <v>0</v>
          </cell>
        </row>
        <row r="783">
          <cell r="M783">
            <v>2130334</v>
          </cell>
          <cell r="N783" t="str">
            <v>水利建设征地及移民支出</v>
          </cell>
          <cell r="O783">
            <v>0</v>
          </cell>
          <cell r="P783">
            <v>0</v>
          </cell>
          <cell r="Q783">
            <v>0</v>
          </cell>
        </row>
        <row r="784">
          <cell r="M784">
            <v>2130335</v>
          </cell>
          <cell r="N784" t="str">
            <v>农村供水</v>
          </cell>
          <cell r="O784">
            <v>58</v>
          </cell>
          <cell r="P784">
            <v>129</v>
          </cell>
          <cell r="Q784">
            <v>0</v>
          </cell>
        </row>
        <row r="785">
          <cell r="M785">
            <v>2130336</v>
          </cell>
          <cell r="N785" t="str">
            <v>南水北调工程建设</v>
          </cell>
          <cell r="O785">
            <v>0</v>
          </cell>
          <cell r="P785">
            <v>0</v>
          </cell>
          <cell r="Q785">
            <v>0</v>
          </cell>
        </row>
        <row r="786">
          <cell r="M786">
            <v>2130337</v>
          </cell>
          <cell r="N786" t="str">
            <v>南水北调工程管理</v>
          </cell>
          <cell r="O786">
            <v>0</v>
          </cell>
          <cell r="P786">
            <v>0</v>
          </cell>
          <cell r="Q786">
            <v>0</v>
          </cell>
        </row>
        <row r="787">
          <cell r="M787">
            <v>2130399</v>
          </cell>
          <cell r="N787" t="str">
            <v>其他水利支出</v>
          </cell>
          <cell r="O787">
            <v>66</v>
          </cell>
          <cell r="P787">
            <v>328</v>
          </cell>
          <cell r="Q787">
            <v>50</v>
          </cell>
        </row>
        <row r="788">
          <cell r="M788">
            <v>2130501</v>
          </cell>
          <cell r="N788" t="str">
            <v>行政运行</v>
          </cell>
          <cell r="O788">
            <v>290</v>
          </cell>
          <cell r="P788">
            <v>386</v>
          </cell>
          <cell r="Q788">
            <v>359</v>
          </cell>
        </row>
        <row r="789">
          <cell r="M789">
            <v>2130502</v>
          </cell>
          <cell r="N789" t="str">
            <v>一般行政管理事务</v>
          </cell>
          <cell r="O789">
            <v>0</v>
          </cell>
          <cell r="P789">
            <v>0</v>
          </cell>
          <cell r="Q789">
            <v>0</v>
          </cell>
        </row>
        <row r="790">
          <cell r="M790">
            <v>2130503</v>
          </cell>
          <cell r="N790" t="str">
            <v>机关服务</v>
          </cell>
          <cell r="O790">
            <v>0</v>
          </cell>
          <cell r="P790">
            <v>16</v>
          </cell>
          <cell r="Q790">
            <v>0</v>
          </cell>
        </row>
        <row r="791">
          <cell r="M791">
            <v>2130504</v>
          </cell>
          <cell r="N791" t="str">
            <v>农村基础设施建设</v>
          </cell>
          <cell r="O791">
            <v>1754</v>
          </cell>
          <cell r="P791">
            <v>6473</v>
          </cell>
          <cell r="Q791">
            <v>2207</v>
          </cell>
        </row>
        <row r="792">
          <cell r="M792">
            <v>2130505</v>
          </cell>
          <cell r="N792" t="str">
            <v>生产发展</v>
          </cell>
          <cell r="O792">
            <v>4260</v>
          </cell>
          <cell r="P792">
            <v>4771</v>
          </cell>
          <cell r="Q792">
            <v>1499</v>
          </cell>
        </row>
        <row r="793">
          <cell r="M793">
            <v>2130506</v>
          </cell>
          <cell r="N793" t="str">
            <v>社会发展</v>
          </cell>
          <cell r="O793">
            <v>254</v>
          </cell>
          <cell r="P793">
            <v>253</v>
          </cell>
          <cell r="Q793">
            <v>900</v>
          </cell>
        </row>
        <row r="794">
          <cell r="M794">
            <v>2130507</v>
          </cell>
          <cell r="N794" t="str">
            <v>贷款奖补和贴息</v>
          </cell>
          <cell r="O794">
            <v>103</v>
          </cell>
          <cell r="P794">
            <v>100</v>
          </cell>
          <cell r="Q794">
            <v>0</v>
          </cell>
        </row>
        <row r="795">
          <cell r="M795">
            <v>2130508</v>
          </cell>
          <cell r="N795" t="str">
            <v>“三西”农业建设专项补助</v>
          </cell>
          <cell r="O795">
            <v>0</v>
          </cell>
          <cell r="P795">
            <v>0</v>
          </cell>
          <cell r="Q795">
            <v>0</v>
          </cell>
        </row>
        <row r="796">
          <cell r="M796">
            <v>2130550</v>
          </cell>
          <cell r="N796" t="str">
            <v>事业运行</v>
          </cell>
          <cell r="O796">
            <v>6</v>
          </cell>
          <cell r="P796">
            <v>0</v>
          </cell>
          <cell r="Q796">
            <v>0</v>
          </cell>
        </row>
        <row r="797">
          <cell r="M797">
            <v>2130599</v>
          </cell>
          <cell r="N797" t="str">
            <v>其他巩固脱贫攻坚成果衔接乡村振兴支出</v>
          </cell>
          <cell r="O797">
            <v>1018</v>
          </cell>
          <cell r="P797">
            <v>410</v>
          </cell>
          <cell r="Q797">
            <v>2275</v>
          </cell>
        </row>
        <row r="798">
          <cell r="M798">
            <v>2130701</v>
          </cell>
          <cell r="N798" t="str">
            <v>对村级公益事业建设的补助</v>
          </cell>
          <cell r="O798">
            <v>743</v>
          </cell>
          <cell r="P798">
            <v>20</v>
          </cell>
          <cell r="Q798">
            <v>149</v>
          </cell>
        </row>
        <row r="799">
          <cell r="M799">
            <v>2130704</v>
          </cell>
          <cell r="N799" t="str">
            <v>国有农场办社会职能改革补助</v>
          </cell>
          <cell r="O799">
            <v>0</v>
          </cell>
          <cell r="P799">
            <v>0</v>
          </cell>
          <cell r="Q799">
            <v>0</v>
          </cell>
        </row>
        <row r="800">
          <cell r="M800">
            <v>2130705</v>
          </cell>
          <cell r="N800" t="str">
            <v>对村民委员会和村党支部的补助</v>
          </cell>
          <cell r="O800">
            <v>896</v>
          </cell>
          <cell r="P800">
            <v>103</v>
          </cell>
          <cell r="Q800">
            <v>465</v>
          </cell>
        </row>
        <row r="801">
          <cell r="M801">
            <v>2130706</v>
          </cell>
          <cell r="N801" t="str">
            <v>对村集体经济组织的补助</v>
          </cell>
          <cell r="O801">
            <v>0</v>
          </cell>
          <cell r="P801">
            <v>0</v>
          </cell>
          <cell r="Q801">
            <v>0</v>
          </cell>
        </row>
        <row r="802">
          <cell r="M802">
            <v>2130707</v>
          </cell>
          <cell r="N802" t="str">
            <v>农村综合改革示范试点补助</v>
          </cell>
          <cell r="O802">
            <v>0</v>
          </cell>
          <cell r="P802">
            <v>0</v>
          </cell>
          <cell r="Q802">
            <v>0</v>
          </cell>
        </row>
        <row r="803">
          <cell r="M803">
            <v>2130799</v>
          </cell>
          <cell r="N803" t="str">
            <v>其他农村综合改革支出</v>
          </cell>
          <cell r="O803">
            <v>155</v>
          </cell>
          <cell r="P803">
            <v>0</v>
          </cell>
          <cell r="Q803">
            <v>0</v>
          </cell>
        </row>
        <row r="804">
          <cell r="M804">
            <v>2130801</v>
          </cell>
          <cell r="N804" t="str">
            <v>支持农村金融机构</v>
          </cell>
          <cell r="O804">
            <v>5150</v>
          </cell>
          <cell r="P804">
            <v>0</v>
          </cell>
          <cell r="Q804">
            <v>0</v>
          </cell>
        </row>
        <row r="805">
          <cell r="M805">
            <v>2130803</v>
          </cell>
          <cell r="N805" t="str">
            <v>农业保险保费补贴</v>
          </cell>
          <cell r="O805">
            <v>273</v>
          </cell>
          <cell r="P805">
            <v>630</v>
          </cell>
          <cell r="Q805">
            <v>683</v>
          </cell>
        </row>
        <row r="806">
          <cell r="M806">
            <v>2130804</v>
          </cell>
          <cell r="N806" t="str">
            <v>创业担保贷款贴息及奖补</v>
          </cell>
          <cell r="O806">
            <v>309</v>
          </cell>
          <cell r="P806">
            <v>603</v>
          </cell>
          <cell r="Q806">
            <v>290</v>
          </cell>
        </row>
        <row r="807">
          <cell r="M807">
            <v>2130805</v>
          </cell>
          <cell r="N807" t="str">
            <v>补充创业担保贷款基金</v>
          </cell>
          <cell r="O807">
            <v>0</v>
          </cell>
          <cell r="P807">
            <v>0</v>
          </cell>
          <cell r="Q807">
            <v>0</v>
          </cell>
        </row>
        <row r="808">
          <cell r="M808">
            <v>2130899</v>
          </cell>
          <cell r="N808" t="str">
            <v>其他普惠金融发展支出</v>
          </cell>
          <cell r="O808">
            <v>473</v>
          </cell>
          <cell r="P808">
            <v>0</v>
          </cell>
          <cell r="Q808">
            <v>0</v>
          </cell>
        </row>
        <row r="809">
          <cell r="M809">
            <v>2130901</v>
          </cell>
          <cell r="N809" t="str">
            <v>棉花目标价格补贴</v>
          </cell>
          <cell r="O809">
            <v>0</v>
          </cell>
          <cell r="P809">
            <v>0</v>
          </cell>
          <cell r="Q809">
            <v>0</v>
          </cell>
        </row>
        <row r="810">
          <cell r="M810">
            <v>2130999</v>
          </cell>
          <cell r="N810" t="str">
            <v>其他目标价格补贴</v>
          </cell>
          <cell r="O810">
            <v>0</v>
          </cell>
          <cell r="P810">
            <v>288</v>
          </cell>
          <cell r="Q810">
            <v>259</v>
          </cell>
        </row>
        <row r="811">
          <cell r="M811">
            <v>2139901</v>
          </cell>
          <cell r="N811" t="str">
            <v>化解其他公益性乡村债务支出</v>
          </cell>
          <cell r="O811">
            <v>0</v>
          </cell>
          <cell r="P811">
            <v>0</v>
          </cell>
          <cell r="Q811">
            <v>0</v>
          </cell>
        </row>
        <row r="812">
          <cell r="M812">
            <v>2139999</v>
          </cell>
          <cell r="N812" t="str">
            <v>其他农林水支出</v>
          </cell>
          <cell r="O812">
            <v>238</v>
          </cell>
          <cell r="P812">
            <v>2153</v>
          </cell>
          <cell r="Q812">
            <v>0</v>
          </cell>
        </row>
        <row r="813">
          <cell r="M813">
            <v>2140101</v>
          </cell>
          <cell r="N813" t="str">
            <v>行政运行</v>
          </cell>
          <cell r="O813">
            <v>492</v>
          </cell>
          <cell r="P813">
            <v>807</v>
          </cell>
          <cell r="Q813">
            <v>570</v>
          </cell>
        </row>
        <row r="814">
          <cell r="M814">
            <v>2140102</v>
          </cell>
          <cell r="N814" t="str">
            <v>一般行政管理事务</v>
          </cell>
          <cell r="O814">
            <v>0</v>
          </cell>
          <cell r="P814">
            <v>0</v>
          </cell>
          <cell r="Q814">
            <v>0</v>
          </cell>
        </row>
        <row r="815">
          <cell r="M815">
            <v>2140103</v>
          </cell>
          <cell r="N815" t="str">
            <v>机关服务</v>
          </cell>
          <cell r="O815">
            <v>0</v>
          </cell>
          <cell r="P815">
            <v>0</v>
          </cell>
          <cell r="Q815">
            <v>0</v>
          </cell>
        </row>
        <row r="816">
          <cell r="M816">
            <v>2140104</v>
          </cell>
          <cell r="N816" t="str">
            <v>公路建设</v>
          </cell>
          <cell r="O816">
            <v>2522</v>
          </cell>
          <cell r="P816">
            <v>4613</v>
          </cell>
          <cell r="Q816">
            <v>419</v>
          </cell>
        </row>
        <row r="817">
          <cell r="M817">
            <v>2140106</v>
          </cell>
          <cell r="N817" t="str">
            <v>公路养护</v>
          </cell>
          <cell r="O817">
            <v>374</v>
          </cell>
          <cell r="P817">
            <v>1070</v>
          </cell>
          <cell r="Q817">
            <v>216</v>
          </cell>
        </row>
        <row r="818">
          <cell r="M818">
            <v>2140109</v>
          </cell>
          <cell r="N818" t="str">
            <v>交通运输信息化建设</v>
          </cell>
          <cell r="O818">
            <v>30</v>
          </cell>
          <cell r="P818">
            <v>0</v>
          </cell>
          <cell r="Q818">
            <v>0</v>
          </cell>
        </row>
        <row r="819">
          <cell r="M819">
            <v>2140110</v>
          </cell>
          <cell r="N819" t="str">
            <v>公路和运输安全</v>
          </cell>
          <cell r="O819">
            <v>0</v>
          </cell>
          <cell r="P819">
            <v>210</v>
          </cell>
          <cell r="Q819">
            <v>65</v>
          </cell>
        </row>
        <row r="820">
          <cell r="M820">
            <v>2140111</v>
          </cell>
          <cell r="N820" t="str">
            <v>公路还贷专项</v>
          </cell>
          <cell r="O820">
            <v>0</v>
          </cell>
          <cell r="P820">
            <v>0</v>
          </cell>
          <cell r="Q820">
            <v>0</v>
          </cell>
        </row>
        <row r="821">
          <cell r="M821">
            <v>2140112</v>
          </cell>
          <cell r="N821" t="str">
            <v>公路运输管理</v>
          </cell>
          <cell r="O821">
            <v>0</v>
          </cell>
          <cell r="P821">
            <v>0</v>
          </cell>
          <cell r="Q821">
            <v>0</v>
          </cell>
        </row>
        <row r="822">
          <cell r="M822">
            <v>2140114</v>
          </cell>
          <cell r="N822" t="str">
            <v>公路和运输技术标准化建设</v>
          </cell>
          <cell r="O822">
            <v>0</v>
          </cell>
          <cell r="P822">
            <v>0</v>
          </cell>
          <cell r="Q822">
            <v>0</v>
          </cell>
        </row>
        <row r="823">
          <cell r="M823">
            <v>2140122</v>
          </cell>
          <cell r="N823" t="str">
            <v>水运建设</v>
          </cell>
          <cell r="O823">
            <v>0</v>
          </cell>
          <cell r="P823">
            <v>0</v>
          </cell>
          <cell r="Q823">
            <v>0</v>
          </cell>
        </row>
        <row r="824">
          <cell r="M824">
            <v>2140123</v>
          </cell>
          <cell r="N824" t="str">
            <v>航道维护</v>
          </cell>
          <cell r="O824">
            <v>0</v>
          </cell>
          <cell r="P824">
            <v>0</v>
          </cell>
          <cell r="Q824">
            <v>0</v>
          </cell>
        </row>
        <row r="825">
          <cell r="M825">
            <v>2140127</v>
          </cell>
          <cell r="N825" t="str">
            <v>船舶检验</v>
          </cell>
          <cell r="O825">
            <v>0</v>
          </cell>
          <cell r="P825">
            <v>0</v>
          </cell>
          <cell r="Q825">
            <v>0</v>
          </cell>
        </row>
        <row r="826">
          <cell r="M826">
            <v>2140128</v>
          </cell>
          <cell r="N826" t="str">
            <v>救助打捞</v>
          </cell>
          <cell r="O826">
            <v>0</v>
          </cell>
          <cell r="P826">
            <v>0</v>
          </cell>
          <cell r="Q826">
            <v>0</v>
          </cell>
        </row>
        <row r="827">
          <cell r="M827">
            <v>2140129</v>
          </cell>
          <cell r="N827" t="str">
            <v>内河运输</v>
          </cell>
          <cell r="O827">
            <v>0</v>
          </cell>
          <cell r="P827">
            <v>0</v>
          </cell>
          <cell r="Q827">
            <v>0</v>
          </cell>
        </row>
        <row r="828">
          <cell r="M828">
            <v>2140130</v>
          </cell>
          <cell r="N828" t="str">
            <v>远洋运输</v>
          </cell>
          <cell r="O828">
            <v>0</v>
          </cell>
          <cell r="P828">
            <v>0</v>
          </cell>
          <cell r="Q828">
            <v>0</v>
          </cell>
        </row>
        <row r="829">
          <cell r="M829">
            <v>2140131</v>
          </cell>
          <cell r="N829" t="str">
            <v>海事管理</v>
          </cell>
          <cell r="O829">
            <v>0</v>
          </cell>
          <cell r="P829">
            <v>0</v>
          </cell>
          <cell r="Q829">
            <v>0</v>
          </cell>
        </row>
        <row r="830">
          <cell r="M830">
            <v>2140133</v>
          </cell>
          <cell r="N830" t="str">
            <v>航标事业发展支出</v>
          </cell>
          <cell r="O830">
            <v>0</v>
          </cell>
          <cell r="P830">
            <v>0</v>
          </cell>
          <cell r="Q830">
            <v>0</v>
          </cell>
        </row>
        <row r="831">
          <cell r="M831">
            <v>2140136</v>
          </cell>
          <cell r="N831" t="str">
            <v>水路运输管理支出</v>
          </cell>
          <cell r="O831">
            <v>0</v>
          </cell>
          <cell r="P831">
            <v>0</v>
          </cell>
          <cell r="Q831">
            <v>0</v>
          </cell>
        </row>
        <row r="832">
          <cell r="M832">
            <v>2140138</v>
          </cell>
          <cell r="N832" t="str">
            <v>口岸建设</v>
          </cell>
          <cell r="O832">
            <v>0</v>
          </cell>
          <cell r="P832">
            <v>0</v>
          </cell>
          <cell r="Q832">
            <v>0</v>
          </cell>
        </row>
        <row r="833">
          <cell r="M833">
            <v>2140199</v>
          </cell>
          <cell r="N833" t="str">
            <v>其他公路水路运输支出</v>
          </cell>
          <cell r="O833">
            <v>383</v>
          </cell>
          <cell r="P833">
            <v>0</v>
          </cell>
          <cell r="Q833">
            <v>453</v>
          </cell>
        </row>
        <row r="834">
          <cell r="M834">
            <v>2140201</v>
          </cell>
          <cell r="N834" t="str">
            <v>行政运行</v>
          </cell>
          <cell r="O834">
            <v>58</v>
          </cell>
          <cell r="P834">
            <v>0</v>
          </cell>
          <cell r="Q834">
            <v>0</v>
          </cell>
        </row>
        <row r="835">
          <cell r="M835">
            <v>2140202</v>
          </cell>
          <cell r="N835" t="str">
            <v>一般行政管理事务</v>
          </cell>
          <cell r="O835">
            <v>0</v>
          </cell>
          <cell r="P835">
            <v>0</v>
          </cell>
          <cell r="Q835">
            <v>0</v>
          </cell>
        </row>
        <row r="836">
          <cell r="M836">
            <v>2140203</v>
          </cell>
          <cell r="N836" t="str">
            <v>机关服务</v>
          </cell>
          <cell r="O836">
            <v>0</v>
          </cell>
          <cell r="P836">
            <v>0</v>
          </cell>
          <cell r="Q836">
            <v>0</v>
          </cell>
        </row>
        <row r="837">
          <cell r="M837">
            <v>2140204</v>
          </cell>
          <cell r="N837" t="str">
            <v>铁路路网建设</v>
          </cell>
          <cell r="O837">
            <v>0</v>
          </cell>
          <cell r="P837">
            <v>0</v>
          </cell>
          <cell r="Q837">
            <v>0</v>
          </cell>
        </row>
        <row r="838">
          <cell r="M838">
            <v>2140205</v>
          </cell>
          <cell r="N838" t="str">
            <v>铁路还贷专项</v>
          </cell>
          <cell r="O838">
            <v>0</v>
          </cell>
          <cell r="P838">
            <v>0</v>
          </cell>
          <cell r="Q838">
            <v>0</v>
          </cell>
        </row>
        <row r="839">
          <cell r="M839">
            <v>2140206</v>
          </cell>
          <cell r="N839" t="str">
            <v>铁路安全</v>
          </cell>
          <cell r="O839">
            <v>0</v>
          </cell>
          <cell r="P839">
            <v>0</v>
          </cell>
          <cell r="Q839">
            <v>0</v>
          </cell>
        </row>
        <row r="840">
          <cell r="M840">
            <v>2140207</v>
          </cell>
          <cell r="N840" t="str">
            <v>铁路专项运输</v>
          </cell>
          <cell r="O840">
            <v>0</v>
          </cell>
          <cell r="P840">
            <v>0</v>
          </cell>
          <cell r="Q840">
            <v>0</v>
          </cell>
        </row>
        <row r="841">
          <cell r="M841">
            <v>2140208</v>
          </cell>
          <cell r="N841" t="str">
            <v>行业监管</v>
          </cell>
          <cell r="O841">
            <v>0</v>
          </cell>
          <cell r="P841">
            <v>0</v>
          </cell>
          <cell r="Q841">
            <v>0</v>
          </cell>
        </row>
        <row r="842">
          <cell r="M842">
            <v>2140299</v>
          </cell>
          <cell r="N842" t="str">
            <v>其他铁路运输支出</v>
          </cell>
          <cell r="O842">
            <v>0</v>
          </cell>
          <cell r="P842">
            <v>0</v>
          </cell>
          <cell r="Q842">
            <v>0</v>
          </cell>
        </row>
        <row r="843">
          <cell r="M843">
            <v>2140301</v>
          </cell>
          <cell r="N843" t="str">
            <v>行政运行</v>
          </cell>
          <cell r="O843">
            <v>0</v>
          </cell>
          <cell r="P843">
            <v>0</v>
          </cell>
          <cell r="Q843">
            <v>0</v>
          </cell>
        </row>
        <row r="844">
          <cell r="M844">
            <v>2140302</v>
          </cell>
          <cell r="N844" t="str">
            <v>一般行政管理事务</v>
          </cell>
          <cell r="O844">
            <v>0</v>
          </cell>
          <cell r="P844">
            <v>0</v>
          </cell>
          <cell r="Q844">
            <v>0</v>
          </cell>
        </row>
        <row r="845">
          <cell r="M845">
            <v>2140303</v>
          </cell>
          <cell r="N845" t="str">
            <v>机关服务</v>
          </cell>
          <cell r="O845">
            <v>0</v>
          </cell>
          <cell r="P845">
            <v>0</v>
          </cell>
          <cell r="Q845">
            <v>0</v>
          </cell>
        </row>
        <row r="846">
          <cell r="M846">
            <v>2140304</v>
          </cell>
          <cell r="N846" t="str">
            <v>机场建设</v>
          </cell>
          <cell r="O846">
            <v>0</v>
          </cell>
          <cell r="P846">
            <v>0</v>
          </cell>
          <cell r="Q846">
            <v>0</v>
          </cell>
        </row>
        <row r="847">
          <cell r="M847">
            <v>2140305</v>
          </cell>
          <cell r="N847" t="str">
            <v>空管系统建设</v>
          </cell>
          <cell r="O847">
            <v>0</v>
          </cell>
          <cell r="P847">
            <v>0</v>
          </cell>
          <cell r="Q847">
            <v>0</v>
          </cell>
        </row>
        <row r="848">
          <cell r="M848">
            <v>2140306</v>
          </cell>
          <cell r="N848" t="str">
            <v>民航还贷专项支出</v>
          </cell>
          <cell r="O848">
            <v>0</v>
          </cell>
          <cell r="P848">
            <v>0</v>
          </cell>
          <cell r="Q848">
            <v>0</v>
          </cell>
        </row>
        <row r="849">
          <cell r="M849">
            <v>2140307</v>
          </cell>
          <cell r="N849" t="str">
            <v>民用航空安全</v>
          </cell>
          <cell r="O849">
            <v>0</v>
          </cell>
          <cell r="P849">
            <v>0</v>
          </cell>
          <cell r="Q849">
            <v>0</v>
          </cell>
        </row>
        <row r="850">
          <cell r="M850">
            <v>2140308</v>
          </cell>
          <cell r="N850" t="str">
            <v>民航专项运输</v>
          </cell>
          <cell r="O850">
            <v>0</v>
          </cell>
          <cell r="P850">
            <v>0</v>
          </cell>
          <cell r="Q850">
            <v>0</v>
          </cell>
        </row>
        <row r="851">
          <cell r="M851">
            <v>2140399</v>
          </cell>
          <cell r="N851" t="str">
            <v>其他民用航空运输支出</v>
          </cell>
          <cell r="O851">
            <v>0</v>
          </cell>
          <cell r="P851">
            <v>0</v>
          </cell>
          <cell r="Q851">
            <v>0</v>
          </cell>
        </row>
        <row r="852">
          <cell r="M852">
            <v>2140501</v>
          </cell>
          <cell r="N852" t="str">
            <v>行政运行</v>
          </cell>
          <cell r="O852">
            <v>0</v>
          </cell>
          <cell r="P852">
            <v>0</v>
          </cell>
          <cell r="Q852">
            <v>0</v>
          </cell>
        </row>
        <row r="853">
          <cell r="M853">
            <v>2140502</v>
          </cell>
          <cell r="N853" t="str">
            <v>一般行政管理事务</v>
          </cell>
          <cell r="O853">
            <v>0</v>
          </cell>
          <cell r="P853">
            <v>0</v>
          </cell>
          <cell r="Q853">
            <v>0</v>
          </cell>
        </row>
        <row r="854">
          <cell r="M854">
            <v>2140503</v>
          </cell>
          <cell r="N854" t="str">
            <v>机关服务</v>
          </cell>
          <cell r="O854">
            <v>0</v>
          </cell>
          <cell r="P854">
            <v>0</v>
          </cell>
          <cell r="Q854">
            <v>0</v>
          </cell>
        </row>
        <row r="855">
          <cell r="M855">
            <v>2140504</v>
          </cell>
          <cell r="N855" t="str">
            <v>行业监管</v>
          </cell>
          <cell r="O855">
            <v>0</v>
          </cell>
          <cell r="P855">
            <v>0</v>
          </cell>
          <cell r="Q855">
            <v>0</v>
          </cell>
        </row>
        <row r="856">
          <cell r="M856">
            <v>2140505</v>
          </cell>
          <cell r="N856" t="str">
            <v>邮政普遍服务与特殊服务</v>
          </cell>
          <cell r="O856">
            <v>0</v>
          </cell>
          <cell r="P856">
            <v>0</v>
          </cell>
          <cell r="Q856">
            <v>0</v>
          </cell>
        </row>
        <row r="857">
          <cell r="M857">
            <v>2140599</v>
          </cell>
          <cell r="N857" t="str">
            <v>其他邮政业支出</v>
          </cell>
          <cell r="O857">
            <v>0</v>
          </cell>
          <cell r="P857">
            <v>0</v>
          </cell>
          <cell r="Q857">
            <v>0</v>
          </cell>
        </row>
        <row r="858">
          <cell r="M858">
            <v>2149901</v>
          </cell>
          <cell r="N858" t="str">
            <v>公共交通运营补助</v>
          </cell>
          <cell r="O858">
            <v>431</v>
          </cell>
          <cell r="P858">
            <v>334</v>
          </cell>
          <cell r="Q858">
            <v>357</v>
          </cell>
        </row>
        <row r="859">
          <cell r="M859">
            <v>2149999</v>
          </cell>
          <cell r="N859" t="str">
            <v>其他交通运输支出</v>
          </cell>
          <cell r="O859">
            <v>7091</v>
          </cell>
          <cell r="P859">
            <v>202</v>
          </cell>
          <cell r="Q859">
            <v>0</v>
          </cell>
        </row>
        <row r="860">
          <cell r="M860">
            <v>2150101</v>
          </cell>
          <cell r="N860" t="str">
            <v>行政运行</v>
          </cell>
          <cell r="O860">
            <v>0</v>
          </cell>
          <cell r="P860">
            <v>3</v>
          </cell>
          <cell r="Q860">
            <v>0</v>
          </cell>
        </row>
        <row r="861">
          <cell r="M861">
            <v>2150102</v>
          </cell>
          <cell r="N861" t="str">
            <v>一般行政管理事务</v>
          </cell>
          <cell r="O861">
            <v>0</v>
          </cell>
          <cell r="P861">
            <v>0</v>
          </cell>
          <cell r="Q861">
            <v>0</v>
          </cell>
        </row>
        <row r="862">
          <cell r="M862">
            <v>2150103</v>
          </cell>
          <cell r="N862" t="str">
            <v>机关服务</v>
          </cell>
          <cell r="O862">
            <v>0</v>
          </cell>
          <cell r="P862">
            <v>0</v>
          </cell>
          <cell r="Q862">
            <v>0</v>
          </cell>
        </row>
        <row r="863">
          <cell r="M863">
            <v>2150104</v>
          </cell>
          <cell r="N863" t="str">
            <v>煤炭勘探开采和洗选</v>
          </cell>
          <cell r="O863">
            <v>0</v>
          </cell>
          <cell r="P863">
            <v>0</v>
          </cell>
          <cell r="Q863">
            <v>0</v>
          </cell>
        </row>
        <row r="864">
          <cell r="M864">
            <v>2150105</v>
          </cell>
          <cell r="N864" t="str">
            <v>石油和天然气勘探开采</v>
          </cell>
          <cell r="O864">
            <v>0</v>
          </cell>
          <cell r="P864">
            <v>0</v>
          </cell>
          <cell r="Q864">
            <v>0</v>
          </cell>
        </row>
        <row r="865">
          <cell r="M865">
            <v>2150106</v>
          </cell>
          <cell r="N865" t="str">
            <v>黑色金属矿勘探和采选</v>
          </cell>
          <cell r="O865">
            <v>0</v>
          </cell>
          <cell r="P865">
            <v>0</v>
          </cell>
          <cell r="Q865">
            <v>0</v>
          </cell>
        </row>
        <row r="866">
          <cell r="M866">
            <v>2150107</v>
          </cell>
          <cell r="N866" t="str">
            <v>有色金属矿勘探和采选</v>
          </cell>
          <cell r="O866">
            <v>0</v>
          </cell>
          <cell r="P866">
            <v>0</v>
          </cell>
          <cell r="Q866">
            <v>0</v>
          </cell>
        </row>
        <row r="867">
          <cell r="M867">
            <v>2150108</v>
          </cell>
          <cell r="N867" t="str">
            <v>非金属矿勘探和采选</v>
          </cell>
          <cell r="O867">
            <v>0</v>
          </cell>
          <cell r="P867">
            <v>0</v>
          </cell>
          <cell r="Q867">
            <v>0</v>
          </cell>
        </row>
        <row r="868">
          <cell r="M868">
            <v>2150199</v>
          </cell>
          <cell r="N868" t="str">
            <v>其他资源勘探业支出</v>
          </cell>
          <cell r="O868">
            <v>0</v>
          </cell>
          <cell r="P868">
            <v>0</v>
          </cell>
          <cell r="Q868">
            <v>0</v>
          </cell>
        </row>
        <row r="869">
          <cell r="M869">
            <v>2150201</v>
          </cell>
          <cell r="N869" t="str">
            <v>行政运行</v>
          </cell>
          <cell r="O869">
            <v>0</v>
          </cell>
          <cell r="P869">
            <v>0</v>
          </cell>
          <cell r="Q869">
            <v>0</v>
          </cell>
        </row>
        <row r="870">
          <cell r="M870">
            <v>2150202</v>
          </cell>
          <cell r="N870" t="str">
            <v>一般行政管理事务</v>
          </cell>
          <cell r="O870">
            <v>0</v>
          </cell>
          <cell r="P870">
            <v>0</v>
          </cell>
          <cell r="Q870">
            <v>0</v>
          </cell>
        </row>
        <row r="871">
          <cell r="M871">
            <v>2150203</v>
          </cell>
          <cell r="N871" t="str">
            <v>机关服务</v>
          </cell>
          <cell r="O871">
            <v>0</v>
          </cell>
          <cell r="P871">
            <v>0</v>
          </cell>
          <cell r="Q871">
            <v>0</v>
          </cell>
        </row>
        <row r="872">
          <cell r="M872">
            <v>2150204</v>
          </cell>
          <cell r="N872" t="str">
            <v>纺织业</v>
          </cell>
          <cell r="O872">
            <v>0</v>
          </cell>
          <cell r="P872">
            <v>0</v>
          </cell>
          <cell r="Q872">
            <v>0</v>
          </cell>
        </row>
        <row r="873">
          <cell r="M873">
            <v>2150205</v>
          </cell>
          <cell r="N873" t="str">
            <v>医药制造业</v>
          </cell>
          <cell r="O873">
            <v>0</v>
          </cell>
          <cell r="P873">
            <v>0</v>
          </cell>
          <cell r="Q873">
            <v>0</v>
          </cell>
        </row>
        <row r="874">
          <cell r="M874">
            <v>2150206</v>
          </cell>
          <cell r="N874" t="str">
            <v>非金属矿物制品业</v>
          </cell>
          <cell r="O874">
            <v>0</v>
          </cell>
          <cell r="P874">
            <v>0</v>
          </cell>
          <cell r="Q874">
            <v>0</v>
          </cell>
        </row>
        <row r="875">
          <cell r="M875">
            <v>2150207</v>
          </cell>
          <cell r="N875" t="str">
            <v>通信设备、计算机及其他电子设备制造业</v>
          </cell>
          <cell r="O875">
            <v>0</v>
          </cell>
          <cell r="P875">
            <v>0</v>
          </cell>
          <cell r="Q875">
            <v>0</v>
          </cell>
        </row>
        <row r="876">
          <cell r="M876">
            <v>2150208</v>
          </cell>
          <cell r="N876" t="str">
            <v>交通运输设备制造业</v>
          </cell>
          <cell r="O876">
            <v>0</v>
          </cell>
          <cell r="P876">
            <v>0</v>
          </cell>
          <cell r="Q876">
            <v>0</v>
          </cell>
        </row>
        <row r="877">
          <cell r="M877">
            <v>2150209</v>
          </cell>
          <cell r="N877" t="str">
            <v>电气机械及器材制造业</v>
          </cell>
          <cell r="O877">
            <v>0</v>
          </cell>
          <cell r="P877">
            <v>0</v>
          </cell>
          <cell r="Q877">
            <v>0</v>
          </cell>
        </row>
        <row r="878">
          <cell r="M878">
            <v>2150210</v>
          </cell>
          <cell r="N878" t="str">
            <v>工艺品及其他制造业</v>
          </cell>
          <cell r="O878">
            <v>0</v>
          </cell>
          <cell r="P878">
            <v>0</v>
          </cell>
          <cell r="Q878">
            <v>0</v>
          </cell>
        </row>
        <row r="879">
          <cell r="M879">
            <v>2150212</v>
          </cell>
          <cell r="N879" t="str">
            <v>石油加工、炼焦及核燃料加工业</v>
          </cell>
          <cell r="O879">
            <v>0</v>
          </cell>
          <cell r="P879">
            <v>0</v>
          </cell>
          <cell r="Q879">
            <v>0</v>
          </cell>
        </row>
        <row r="880">
          <cell r="M880">
            <v>2150213</v>
          </cell>
          <cell r="N880" t="str">
            <v>化学原料及化学制品制造业</v>
          </cell>
          <cell r="O880">
            <v>0</v>
          </cell>
          <cell r="P880">
            <v>0</v>
          </cell>
          <cell r="Q880">
            <v>0</v>
          </cell>
        </row>
        <row r="881">
          <cell r="M881">
            <v>2150214</v>
          </cell>
          <cell r="N881" t="str">
            <v>黑色金属冶炼及压延加工业</v>
          </cell>
          <cell r="O881">
            <v>0</v>
          </cell>
          <cell r="P881">
            <v>0</v>
          </cell>
          <cell r="Q881">
            <v>0</v>
          </cell>
        </row>
        <row r="882">
          <cell r="M882">
            <v>2150215</v>
          </cell>
          <cell r="N882" t="str">
            <v>有色金属冶炼及压延加工业</v>
          </cell>
          <cell r="O882">
            <v>0</v>
          </cell>
          <cell r="P882">
            <v>0</v>
          </cell>
          <cell r="Q882">
            <v>0</v>
          </cell>
        </row>
        <row r="883">
          <cell r="M883">
            <v>2150299</v>
          </cell>
          <cell r="N883" t="str">
            <v>其他制造业支出</v>
          </cell>
          <cell r="O883">
            <v>0</v>
          </cell>
          <cell r="P883">
            <v>0</v>
          </cell>
          <cell r="Q883">
            <v>0</v>
          </cell>
        </row>
        <row r="884">
          <cell r="M884">
            <v>2150301</v>
          </cell>
          <cell r="N884" t="str">
            <v>行政运行</v>
          </cell>
          <cell r="O884">
            <v>0</v>
          </cell>
          <cell r="P884">
            <v>0</v>
          </cell>
          <cell r="Q884">
            <v>0</v>
          </cell>
        </row>
        <row r="885">
          <cell r="M885">
            <v>2150302</v>
          </cell>
          <cell r="N885" t="str">
            <v>一般行政管理事务</v>
          </cell>
          <cell r="O885">
            <v>0</v>
          </cell>
          <cell r="P885">
            <v>0</v>
          </cell>
          <cell r="Q885">
            <v>0</v>
          </cell>
        </row>
        <row r="886">
          <cell r="M886">
            <v>2150303</v>
          </cell>
          <cell r="N886" t="str">
            <v>机关服务</v>
          </cell>
          <cell r="O886">
            <v>0</v>
          </cell>
          <cell r="P886">
            <v>0</v>
          </cell>
          <cell r="Q886">
            <v>0</v>
          </cell>
        </row>
        <row r="887">
          <cell r="M887">
            <v>2150399</v>
          </cell>
          <cell r="N887" t="str">
            <v>其他建筑业支出</v>
          </cell>
          <cell r="O887">
            <v>0</v>
          </cell>
          <cell r="P887">
            <v>0</v>
          </cell>
          <cell r="Q887">
            <v>0</v>
          </cell>
        </row>
        <row r="888">
          <cell r="M888">
            <v>2150501</v>
          </cell>
          <cell r="N888" t="str">
            <v>行政运行</v>
          </cell>
          <cell r="O888">
            <v>0</v>
          </cell>
          <cell r="P888">
            <v>309</v>
          </cell>
          <cell r="Q888">
            <v>158</v>
          </cell>
        </row>
        <row r="889">
          <cell r="M889">
            <v>2150502</v>
          </cell>
          <cell r="N889" t="str">
            <v>一般行政管理事务</v>
          </cell>
          <cell r="O889">
            <v>0</v>
          </cell>
          <cell r="P889">
            <v>0</v>
          </cell>
          <cell r="Q889">
            <v>0</v>
          </cell>
        </row>
        <row r="890">
          <cell r="M890">
            <v>2150503</v>
          </cell>
          <cell r="N890" t="str">
            <v>机关服务</v>
          </cell>
          <cell r="O890">
            <v>0</v>
          </cell>
          <cell r="P890">
            <v>0</v>
          </cell>
          <cell r="Q890">
            <v>0</v>
          </cell>
        </row>
        <row r="891">
          <cell r="M891">
            <v>2150505</v>
          </cell>
          <cell r="N891" t="str">
            <v>战备应急</v>
          </cell>
          <cell r="O891">
            <v>0</v>
          </cell>
          <cell r="P891">
            <v>0</v>
          </cell>
          <cell r="Q891">
            <v>0</v>
          </cell>
        </row>
        <row r="892">
          <cell r="M892">
            <v>2150507</v>
          </cell>
          <cell r="N892" t="str">
            <v>专用通信</v>
          </cell>
          <cell r="O892">
            <v>0</v>
          </cell>
          <cell r="P892">
            <v>14</v>
          </cell>
          <cell r="Q892">
            <v>0</v>
          </cell>
        </row>
        <row r="893">
          <cell r="M893">
            <v>2150508</v>
          </cell>
          <cell r="N893" t="str">
            <v>无线电及信息通信监管</v>
          </cell>
          <cell r="O893">
            <v>0</v>
          </cell>
          <cell r="P893">
            <v>0</v>
          </cell>
          <cell r="Q893">
            <v>0</v>
          </cell>
        </row>
        <row r="894">
          <cell r="M894">
            <v>2150516</v>
          </cell>
          <cell r="N894" t="str">
            <v>工程建设及运行维护</v>
          </cell>
          <cell r="O894">
            <v>0</v>
          </cell>
          <cell r="P894">
            <v>0</v>
          </cell>
          <cell r="Q894">
            <v>0</v>
          </cell>
        </row>
        <row r="895">
          <cell r="M895">
            <v>2150517</v>
          </cell>
          <cell r="N895" t="str">
            <v>产业发展</v>
          </cell>
          <cell r="O895">
            <v>0</v>
          </cell>
          <cell r="P895">
            <v>0</v>
          </cell>
          <cell r="Q895">
            <v>0</v>
          </cell>
        </row>
        <row r="896">
          <cell r="M896">
            <v>2150550</v>
          </cell>
          <cell r="N896" t="str">
            <v>事业运行</v>
          </cell>
          <cell r="O896">
            <v>0</v>
          </cell>
          <cell r="P896">
            <v>0</v>
          </cell>
          <cell r="Q896">
            <v>0</v>
          </cell>
        </row>
        <row r="897">
          <cell r="M897">
            <v>2150599</v>
          </cell>
          <cell r="N897" t="str">
            <v>其他工业和信息产业监管支出</v>
          </cell>
          <cell r="O897">
            <v>211</v>
          </cell>
          <cell r="P897">
            <v>309</v>
          </cell>
          <cell r="Q897">
            <v>0</v>
          </cell>
        </row>
        <row r="898">
          <cell r="M898">
            <v>2150701</v>
          </cell>
          <cell r="N898" t="str">
            <v>行政运行</v>
          </cell>
          <cell r="O898">
            <v>97</v>
          </cell>
          <cell r="P898">
            <v>0</v>
          </cell>
          <cell r="Q898">
            <v>0</v>
          </cell>
        </row>
        <row r="899">
          <cell r="M899">
            <v>2150702</v>
          </cell>
          <cell r="N899" t="str">
            <v>一般行政管理事务</v>
          </cell>
          <cell r="O899">
            <v>0</v>
          </cell>
          <cell r="P899">
            <v>0</v>
          </cell>
          <cell r="Q899">
            <v>0</v>
          </cell>
        </row>
        <row r="900">
          <cell r="M900">
            <v>2150703</v>
          </cell>
          <cell r="N900" t="str">
            <v>机关服务</v>
          </cell>
          <cell r="O900">
            <v>0</v>
          </cell>
          <cell r="P900">
            <v>0</v>
          </cell>
          <cell r="Q900">
            <v>0</v>
          </cell>
        </row>
        <row r="901">
          <cell r="M901">
            <v>2150704</v>
          </cell>
          <cell r="N901" t="str">
            <v>国有企业监事会专项</v>
          </cell>
          <cell r="O901">
            <v>0</v>
          </cell>
          <cell r="P901">
            <v>0</v>
          </cell>
          <cell r="Q901">
            <v>0</v>
          </cell>
        </row>
        <row r="902">
          <cell r="M902">
            <v>2150705</v>
          </cell>
          <cell r="N902" t="str">
            <v>中央企业专项管理</v>
          </cell>
          <cell r="O902">
            <v>0</v>
          </cell>
          <cell r="P902">
            <v>0</v>
          </cell>
          <cell r="Q902">
            <v>0</v>
          </cell>
        </row>
        <row r="903">
          <cell r="M903">
            <v>2150799</v>
          </cell>
          <cell r="N903" t="str">
            <v>其他国有资产监管支出</v>
          </cell>
          <cell r="O903">
            <v>0</v>
          </cell>
          <cell r="P903">
            <v>0</v>
          </cell>
          <cell r="Q903">
            <v>0</v>
          </cell>
        </row>
        <row r="904">
          <cell r="M904">
            <v>2150801</v>
          </cell>
          <cell r="N904" t="str">
            <v>行政运行</v>
          </cell>
          <cell r="O904">
            <v>0</v>
          </cell>
          <cell r="P904">
            <v>17467</v>
          </cell>
          <cell r="Q904">
            <v>204</v>
          </cell>
        </row>
        <row r="905">
          <cell r="M905">
            <v>2150802</v>
          </cell>
          <cell r="N905" t="str">
            <v>一般行政管理事务</v>
          </cell>
          <cell r="O905">
            <v>0</v>
          </cell>
          <cell r="P905">
            <v>0</v>
          </cell>
          <cell r="Q905">
            <v>0</v>
          </cell>
        </row>
        <row r="906">
          <cell r="M906">
            <v>2150803</v>
          </cell>
          <cell r="N906" t="str">
            <v>机关服务</v>
          </cell>
          <cell r="O906">
            <v>0</v>
          </cell>
          <cell r="P906">
            <v>0</v>
          </cell>
          <cell r="Q906">
            <v>0</v>
          </cell>
        </row>
        <row r="907">
          <cell r="M907">
            <v>2150804</v>
          </cell>
          <cell r="N907" t="str">
            <v>科技型中小企业技术创新基金</v>
          </cell>
          <cell r="O907">
            <v>0</v>
          </cell>
          <cell r="P907">
            <v>0</v>
          </cell>
          <cell r="Q907">
            <v>0</v>
          </cell>
        </row>
        <row r="908">
          <cell r="M908">
            <v>2150805</v>
          </cell>
          <cell r="N908" t="str">
            <v>中小企业发展专项</v>
          </cell>
          <cell r="O908">
            <v>1413</v>
          </cell>
          <cell r="P908">
            <v>46</v>
          </cell>
          <cell r="Q908">
            <v>0</v>
          </cell>
        </row>
        <row r="909">
          <cell r="M909">
            <v>2150806</v>
          </cell>
          <cell r="N909" t="str">
            <v>减免房租补贴</v>
          </cell>
          <cell r="O909">
            <v>0</v>
          </cell>
          <cell r="P909">
            <v>0</v>
          </cell>
          <cell r="Q909">
            <v>0</v>
          </cell>
        </row>
        <row r="910">
          <cell r="M910">
            <v>2150899</v>
          </cell>
          <cell r="N910" t="str">
            <v>其他支持中小企业发展和管理支出</v>
          </cell>
          <cell r="O910">
            <v>15631</v>
          </cell>
          <cell r="P910">
            <v>5850</v>
          </cell>
          <cell r="Q910">
            <v>4168</v>
          </cell>
        </row>
        <row r="911">
          <cell r="M911">
            <v>2159901</v>
          </cell>
          <cell r="N911" t="str">
            <v>黄金事务</v>
          </cell>
          <cell r="O911">
            <v>0</v>
          </cell>
          <cell r="P911">
            <v>0</v>
          </cell>
          <cell r="Q911">
            <v>0</v>
          </cell>
        </row>
        <row r="912">
          <cell r="M912">
            <v>2159904</v>
          </cell>
          <cell r="N912" t="str">
            <v>技术改造支出</v>
          </cell>
          <cell r="O912">
            <v>0</v>
          </cell>
          <cell r="P912">
            <v>0</v>
          </cell>
          <cell r="Q912">
            <v>34</v>
          </cell>
        </row>
        <row r="913">
          <cell r="M913">
            <v>2159905</v>
          </cell>
          <cell r="N913" t="str">
            <v>中药材扶持资金支出</v>
          </cell>
          <cell r="O913">
            <v>0</v>
          </cell>
          <cell r="P913">
            <v>0</v>
          </cell>
          <cell r="Q913">
            <v>0</v>
          </cell>
        </row>
        <row r="914">
          <cell r="M914">
            <v>2159906</v>
          </cell>
          <cell r="N914" t="str">
            <v>重点产业振兴和技术改造项目贷款贴息</v>
          </cell>
          <cell r="O914">
            <v>0</v>
          </cell>
          <cell r="P914">
            <v>0</v>
          </cell>
          <cell r="Q914">
            <v>0</v>
          </cell>
        </row>
        <row r="915">
          <cell r="M915">
            <v>2159999</v>
          </cell>
          <cell r="N915" t="str">
            <v>其他资源勘探工业信息等支出</v>
          </cell>
          <cell r="O915">
            <v>0</v>
          </cell>
          <cell r="P915">
            <v>5891</v>
          </cell>
          <cell r="Q915">
            <v>0</v>
          </cell>
        </row>
        <row r="916">
          <cell r="M916">
            <v>2160201</v>
          </cell>
          <cell r="N916" t="str">
            <v>行政运行</v>
          </cell>
          <cell r="O916">
            <v>333</v>
          </cell>
          <cell r="P916">
            <v>52</v>
          </cell>
          <cell r="Q916">
            <v>557</v>
          </cell>
        </row>
        <row r="917">
          <cell r="M917">
            <v>2160202</v>
          </cell>
          <cell r="N917" t="str">
            <v>一般行政管理事务</v>
          </cell>
          <cell r="O917">
            <v>0</v>
          </cell>
          <cell r="P917">
            <v>0</v>
          </cell>
          <cell r="Q917">
            <v>0</v>
          </cell>
        </row>
        <row r="918">
          <cell r="M918">
            <v>2160203</v>
          </cell>
          <cell r="N918" t="str">
            <v>机关服务</v>
          </cell>
          <cell r="O918">
            <v>0</v>
          </cell>
          <cell r="P918">
            <v>0</v>
          </cell>
          <cell r="Q918">
            <v>0</v>
          </cell>
        </row>
        <row r="919">
          <cell r="M919">
            <v>2160216</v>
          </cell>
          <cell r="N919" t="str">
            <v>食品流通安全补贴</v>
          </cell>
          <cell r="O919">
            <v>0</v>
          </cell>
          <cell r="P919">
            <v>0</v>
          </cell>
          <cell r="Q919">
            <v>0</v>
          </cell>
        </row>
        <row r="920">
          <cell r="M920">
            <v>2160217</v>
          </cell>
          <cell r="N920" t="str">
            <v>市场监测及信息管理</v>
          </cell>
          <cell r="O920">
            <v>0</v>
          </cell>
          <cell r="P920">
            <v>0</v>
          </cell>
          <cell r="Q920">
            <v>0</v>
          </cell>
        </row>
        <row r="921">
          <cell r="M921">
            <v>2160218</v>
          </cell>
          <cell r="N921" t="str">
            <v>民贸企业补贴</v>
          </cell>
          <cell r="O921">
            <v>0</v>
          </cell>
          <cell r="P921">
            <v>0</v>
          </cell>
          <cell r="Q921">
            <v>0</v>
          </cell>
        </row>
        <row r="922">
          <cell r="M922">
            <v>2160219</v>
          </cell>
          <cell r="N922" t="str">
            <v>民贸民品贷款贴息</v>
          </cell>
          <cell r="O922">
            <v>0</v>
          </cell>
          <cell r="P922">
            <v>0</v>
          </cell>
          <cell r="Q922">
            <v>0</v>
          </cell>
        </row>
        <row r="923">
          <cell r="M923">
            <v>2160250</v>
          </cell>
          <cell r="N923" t="str">
            <v>事业运行</v>
          </cell>
          <cell r="O923">
            <v>0</v>
          </cell>
          <cell r="P923">
            <v>0</v>
          </cell>
          <cell r="Q923">
            <v>0</v>
          </cell>
        </row>
        <row r="924">
          <cell r="M924">
            <v>2160299</v>
          </cell>
          <cell r="N924" t="str">
            <v>其他商业流通事务支出</v>
          </cell>
          <cell r="O924">
            <v>564</v>
          </cell>
          <cell r="P924">
            <v>439</v>
          </cell>
          <cell r="Q924">
            <v>15</v>
          </cell>
        </row>
        <row r="925">
          <cell r="M925">
            <v>2160601</v>
          </cell>
          <cell r="N925" t="str">
            <v>行政运行</v>
          </cell>
          <cell r="O925">
            <v>0</v>
          </cell>
          <cell r="P925">
            <v>0</v>
          </cell>
          <cell r="Q925">
            <v>0</v>
          </cell>
        </row>
        <row r="926">
          <cell r="M926">
            <v>2160602</v>
          </cell>
          <cell r="N926" t="str">
            <v>一般行政管理事务</v>
          </cell>
          <cell r="O926">
            <v>0</v>
          </cell>
          <cell r="P926">
            <v>0</v>
          </cell>
          <cell r="Q926">
            <v>0</v>
          </cell>
        </row>
        <row r="927">
          <cell r="M927">
            <v>2160603</v>
          </cell>
          <cell r="N927" t="str">
            <v>机关服务</v>
          </cell>
          <cell r="O927">
            <v>0</v>
          </cell>
          <cell r="P927">
            <v>0</v>
          </cell>
          <cell r="Q927">
            <v>0</v>
          </cell>
        </row>
        <row r="928">
          <cell r="M928">
            <v>2160607</v>
          </cell>
          <cell r="N928" t="str">
            <v>外商投资环境建设补助资金</v>
          </cell>
          <cell r="O928">
            <v>0</v>
          </cell>
          <cell r="P928">
            <v>0</v>
          </cell>
          <cell r="Q928">
            <v>0</v>
          </cell>
        </row>
        <row r="929">
          <cell r="M929">
            <v>2160699</v>
          </cell>
          <cell r="N929" t="str">
            <v>其他涉外发展服务支出</v>
          </cell>
          <cell r="O929">
            <v>8</v>
          </cell>
          <cell r="P929">
            <v>3</v>
          </cell>
          <cell r="Q929">
            <v>37</v>
          </cell>
        </row>
        <row r="930">
          <cell r="M930">
            <v>2169901</v>
          </cell>
          <cell r="N930" t="str">
            <v>服务业基础设施建设</v>
          </cell>
          <cell r="O930">
            <v>30</v>
          </cell>
          <cell r="P930">
            <v>0</v>
          </cell>
          <cell r="Q930">
            <v>0</v>
          </cell>
        </row>
        <row r="931">
          <cell r="M931">
            <v>2169999</v>
          </cell>
          <cell r="N931" t="str">
            <v>其他商业服务业等支出</v>
          </cell>
          <cell r="O931">
            <v>1231</v>
          </cell>
          <cell r="P931">
            <v>1106</v>
          </cell>
          <cell r="Q931">
            <v>1788</v>
          </cell>
        </row>
        <row r="932">
          <cell r="M932">
            <v>2170101</v>
          </cell>
          <cell r="N932" t="str">
            <v>行政运行</v>
          </cell>
          <cell r="O932">
            <v>0</v>
          </cell>
          <cell r="P932">
            <v>0</v>
          </cell>
          <cell r="Q932">
            <v>10</v>
          </cell>
        </row>
        <row r="933">
          <cell r="M933">
            <v>2170102</v>
          </cell>
          <cell r="N933" t="str">
            <v>一般行政管理事务</v>
          </cell>
          <cell r="O933">
            <v>0</v>
          </cell>
          <cell r="P933">
            <v>0</v>
          </cell>
          <cell r="Q933">
            <v>0</v>
          </cell>
        </row>
        <row r="934">
          <cell r="M934">
            <v>2170103</v>
          </cell>
          <cell r="N934" t="str">
            <v>机关服务</v>
          </cell>
          <cell r="O934">
            <v>0</v>
          </cell>
          <cell r="P934">
            <v>0</v>
          </cell>
          <cell r="Q934">
            <v>0</v>
          </cell>
        </row>
        <row r="935">
          <cell r="M935">
            <v>2170104</v>
          </cell>
          <cell r="N935" t="str">
            <v>安全防卫</v>
          </cell>
          <cell r="O935">
            <v>0</v>
          </cell>
          <cell r="P935">
            <v>0</v>
          </cell>
          <cell r="Q935">
            <v>0</v>
          </cell>
        </row>
        <row r="936">
          <cell r="M936">
            <v>2170150</v>
          </cell>
          <cell r="N936" t="str">
            <v>事业运行</v>
          </cell>
          <cell r="O936">
            <v>0</v>
          </cell>
          <cell r="P936">
            <v>0</v>
          </cell>
          <cell r="Q936">
            <v>0</v>
          </cell>
        </row>
        <row r="937">
          <cell r="M937">
            <v>2170199</v>
          </cell>
          <cell r="N937" t="str">
            <v>金融部门其他行政支出</v>
          </cell>
          <cell r="O937">
            <v>0</v>
          </cell>
          <cell r="P937">
            <v>0</v>
          </cell>
          <cell r="Q937">
            <v>0</v>
          </cell>
        </row>
        <row r="938">
          <cell r="M938">
            <v>2170201</v>
          </cell>
          <cell r="N938" t="str">
            <v>货币发行</v>
          </cell>
          <cell r="O938">
            <v>0</v>
          </cell>
          <cell r="P938">
            <v>0</v>
          </cell>
          <cell r="Q938">
            <v>0</v>
          </cell>
        </row>
        <row r="939">
          <cell r="M939">
            <v>2170202</v>
          </cell>
          <cell r="N939" t="str">
            <v>金融服务</v>
          </cell>
          <cell r="O939">
            <v>0</v>
          </cell>
          <cell r="P939">
            <v>0</v>
          </cell>
          <cell r="Q939">
            <v>0</v>
          </cell>
        </row>
        <row r="940">
          <cell r="M940">
            <v>2170203</v>
          </cell>
          <cell r="N940" t="str">
            <v>反假币</v>
          </cell>
          <cell r="O940">
            <v>0</v>
          </cell>
          <cell r="P940">
            <v>0</v>
          </cell>
          <cell r="Q940">
            <v>0</v>
          </cell>
        </row>
        <row r="941">
          <cell r="M941">
            <v>2170204</v>
          </cell>
          <cell r="N941" t="str">
            <v>重点金融机构监管</v>
          </cell>
          <cell r="O941">
            <v>10</v>
          </cell>
          <cell r="P941">
            <v>10</v>
          </cell>
          <cell r="Q941">
            <v>0</v>
          </cell>
        </row>
        <row r="942">
          <cell r="M942">
            <v>2170205</v>
          </cell>
          <cell r="N942" t="str">
            <v>金融稽查与案件处理</v>
          </cell>
          <cell r="O942">
            <v>0</v>
          </cell>
          <cell r="P942">
            <v>0</v>
          </cell>
          <cell r="Q942">
            <v>0</v>
          </cell>
        </row>
        <row r="943">
          <cell r="M943">
            <v>2170206</v>
          </cell>
          <cell r="N943" t="str">
            <v>金融行业电子化建设</v>
          </cell>
          <cell r="O943">
            <v>0</v>
          </cell>
          <cell r="P943">
            <v>0</v>
          </cell>
          <cell r="Q943">
            <v>0</v>
          </cell>
        </row>
        <row r="944">
          <cell r="M944">
            <v>2170207</v>
          </cell>
          <cell r="N944" t="str">
            <v>从业人员资格考试</v>
          </cell>
          <cell r="O944">
            <v>0</v>
          </cell>
          <cell r="P944">
            <v>0</v>
          </cell>
          <cell r="Q944">
            <v>0</v>
          </cell>
        </row>
        <row r="945">
          <cell r="M945">
            <v>2170208</v>
          </cell>
          <cell r="N945" t="str">
            <v>反洗钱</v>
          </cell>
          <cell r="O945">
            <v>0</v>
          </cell>
          <cell r="P945">
            <v>0</v>
          </cell>
          <cell r="Q945">
            <v>0</v>
          </cell>
        </row>
        <row r="946">
          <cell r="M946">
            <v>2170299</v>
          </cell>
          <cell r="N946" t="str">
            <v>金融部门其他监管支出</v>
          </cell>
          <cell r="O946">
            <v>0</v>
          </cell>
          <cell r="P946">
            <v>0</v>
          </cell>
          <cell r="Q946">
            <v>0</v>
          </cell>
        </row>
        <row r="947">
          <cell r="M947">
            <v>2170301</v>
          </cell>
          <cell r="N947" t="str">
            <v>政策性银行亏损补贴</v>
          </cell>
          <cell r="O947">
            <v>0</v>
          </cell>
          <cell r="P947">
            <v>0</v>
          </cell>
          <cell r="Q947">
            <v>0</v>
          </cell>
        </row>
        <row r="948">
          <cell r="M948">
            <v>2170302</v>
          </cell>
          <cell r="N948" t="str">
            <v>利息费用补贴支出</v>
          </cell>
          <cell r="O948">
            <v>0</v>
          </cell>
          <cell r="P948">
            <v>0</v>
          </cell>
          <cell r="Q948">
            <v>0</v>
          </cell>
        </row>
        <row r="949">
          <cell r="M949">
            <v>2170303</v>
          </cell>
          <cell r="N949" t="str">
            <v>补充资本金</v>
          </cell>
          <cell r="O949">
            <v>0</v>
          </cell>
          <cell r="P949">
            <v>0</v>
          </cell>
          <cell r="Q949">
            <v>0</v>
          </cell>
        </row>
        <row r="950">
          <cell r="M950">
            <v>2170304</v>
          </cell>
          <cell r="N950" t="str">
            <v>风险基金补助</v>
          </cell>
          <cell r="O950">
            <v>0</v>
          </cell>
          <cell r="P950">
            <v>0</v>
          </cell>
          <cell r="Q950">
            <v>0</v>
          </cell>
        </row>
        <row r="951">
          <cell r="M951">
            <v>2170399</v>
          </cell>
          <cell r="N951" t="str">
            <v>其他金融发展支出</v>
          </cell>
          <cell r="O951">
            <v>12</v>
          </cell>
          <cell r="P951">
            <v>15</v>
          </cell>
          <cell r="Q951">
            <v>0</v>
          </cell>
        </row>
        <row r="952">
          <cell r="M952">
            <v>2170401</v>
          </cell>
          <cell r="N952" t="str">
            <v>中央银行亏损补贴</v>
          </cell>
          <cell r="O952">
            <v>0</v>
          </cell>
          <cell r="P952">
            <v>0</v>
          </cell>
          <cell r="Q952">
            <v>0</v>
          </cell>
        </row>
        <row r="953">
          <cell r="M953">
            <v>2170499</v>
          </cell>
          <cell r="N953" t="str">
            <v>其他金融调控支出</v>
          </cell>
          <cell r="O953">
            <v>0</v>
          </cell>
          <cell r="P953">
            <v>0</v>
          </cell>
          <cell r="Q953">
            <v>0</v>
          </cell>
        </row>
        <row r="954">
          <cell r="M954">
            <v>2179902</v>
          </cell>
          <cell r="N954" t="str">
            <v>重点企业贷款贴息</v>
          </cell>
          <cell r="O954">
            <v>0</v>
          </cell>
          <cell r="P954">
            <v>0</v>
          </cell>
          <cell r="Q954">
            <v>0</v>
          </cell>
        </row>
        <row r="955">
          <cell r="M955">
            <v>2179999</v>
          </cell>
          <cell r="N955" t="str">
            <v>其他金融支出</v>
          </cell>
          <cell r="O955">
            <v>8</v>
          </cell>
          <cell r="P955">
            <v>0</v>
          </cell>
          <cell r="Q955">
            <v>0</v>
          </cell>
        </row>
        <row r="956">
          <cell r="M956">
            <v>21901</v>
          </cell>
          <cell r="N956" t="str">
            <v>一般公共服务</v>
          </cell>
          <cell r="O956">
            <v>0</v>
          </cell>
          <cell r="P956">
            <v>0</v>
          </cell>
          <cell r="Q956">
            <v>0</v>
          </cell>
        </row>
        <row r="957">
          <cell r="M957">
            <v>21902</v>
          </cell>
          <cell r="N957" t="str">
            <v>教育</v>
          </cell>
          <cell r="O957">
            <v>0</v>
          </cell>
          <cell r="P957">
            <v>0</v>
          </cell>
          <cell r="Q957">
            <v>0</v>
          </cell>
        </row>
        <row r="958">
          <cell r="M958">
            <v>21903</v>
          </cell>
          <cell r="N958" t="str">
            <v>文化旅游体育与传媒</v>
          </cell>
          <cell r="O958">
            <v>0</v>
          </cell>
          <cell r="P958">
            <v>0</v>
          </cell>
          <cell r="Q958">
            <v>0</v>
          </cell>
        </row>
        <row r="959">
          <cell r="M959">
            <v>21904</v>
          </cell>
          <cell r="N959" t="str">
            <v>卫生健康</v>
          </cell>
          <cell r="O959">
            <v>0</v>
          </cell>
          <cell r="P959">
            <v>0</v>
          </cell>
          <cell r="Q959">
            <v>0</v>
          </cell>
        </row>
        <row r="960">
          <cell r="M960">
            <v>21905</v>
          </cell>
          <cell r="N960" t="str">
            <v>节能环保</v>
          </cell>
          <cell r="O960">
            <v>0</v>
          </cell>
          <cell r="P960">
            <v>0</v>
          </cell>
          <cell r="Q960">
            <v>0</v>
          </cell>
        </row>
        <row r="961">
          <cell r="M961">
            <v>21906</v>
          </cell>
          <cell r="N961" t="str">
            <v>农业农村</v>
          </cell>
          <cell r="O961">
            <v>0</v>
          </cell>
          <cell r="P961">
            <v>0</v>
          </cell>
          <cell r="Q961">
            <v>0</v>
          </cell>
        </row>
        <row r="962">
          <cell r="M962">
            <v>21907</v>
          </cell>
          <cell r="N962" t="str">
            <v>交通运输</v>
          </cell>
          <cell r="O962">
            <v>0</v>
          </cell>
          <cell r="P962">
            <v>0</v>
          </cell>
          <cell r="Q962">
            <v>0</v>
          </cell>
        </row>
        <row r="963">
          <cell r="M963">
            <v>21908</v>
          </cell>
          <cell r="N963" t="str">
            <v>住房保障</v>
          </cell>
          <cell r="O963">
            <v>0</v>
          </cell>
          <cell r="P963">
            <v>0</v>
          </cell>
          <cell r="Q963">
            <v>0</v>
          </cell>
        </row>
        <row r="964">
          <cell r="M964">
            <v>21999</v>
          </cell>
          <cell r="N964" t="str">
            <v>其他支出</v>
          </cell>
          <cell r="O964">
            <v>0</v>
          </cell>
          <cell r="P964">
            <v>0</v>
          </cell>
          <cell r="Q964">
            <v>0</v>
          </cell>
        </row>
        <row r="965">
          <cell r="M965">
            <v>2200101</v>
          </cell>
          <cell r="N965" t="str">
            <v>行政运行</v>
          </cell>
          <cell r="O965">
            <v>642</v>
          </cell>
          <cell r="P965">
            <v>629</v>
          </cell>
          <cell r="Q965">
            <v>507</v>
          </cell>
        </row>
        <row r="966">
          <cell r="M966">
            <v>2200102</v>
          </cell>
          <cell r="N966" t="str">
            <v>一般行政管理事务</v>
          </cell>
          <cell r="O966">
            <v>0</v>
          </cell>
          <cell r="P966">
            <v>0</v>
          </cell>
          <cell r="Q966">
            <v>170</v>
          </cell>
        </row>
        <row r="967">
          <cell r="M967">
            <v>2200103</v>
          </cell>
          <cell r="N967" t="str">
            <v>机关服务</v>
          </cell>
          <cell r="O967">
            <v>0</v>
          </cell>
          <cell r="P967">
            <v>0</v>
          </cell>
          <cell r="Q967">
            <v>0</v>
          </cell>
        </row>
        <row r="968">
          <cell r="M968">
            <v>2200104</v>
          </cell>
          <cell r="N968" t="str">
            <v>自然资源规划及管理</v>
          </cell>
          <cell r="O968">
            <v>0</v>
          </cell>
          <cell r="P968">
            <v>0</v>
          </cell>
          <cell r="Q968">
            <v>0</v>
          </cell>
        </row>
        <row r="969">
          <cell r="M969">
            <v>2200106</v>
          </cell>
          <cell r="N969" t="str">
            <v>自然资源利用与保护</v>
          </cell>
          <cell r="O969">
            <v>0</v>
          </cell>
          <cell r="P969">
            <v>0</v>
          </cell>
          <cell r="Q969">
            <v>0</v>
          </cell>
        </row>
        <row r="970">
          <cell r="M970">
            <v>2200107</v>
          </cell>
          <cell r="N970" t="str">
            <v>自然资源社会公益服务</v>
          </cell>
          <cell r="O970">
            <v>0</v>
          </cell>
          <cell r="P970">
            <v>0</v>
          </cell>
          <cell r="Q970">
            <v>0</v>
          </cell>
        </row>
        <row r="971">
          <cell r="M971">
            <v>2200108</v>
          </cell>
          <cell r="N971" t="str">
            <v>自然资源行业业务管理</v>
          </cell>
          <cell r="O971">
            <v>5</v>
          </cell>
          <cell r="P971">
            <v>4</v>
          </cell>
          <cell r="Q971">
            <v>0</v>
          </cell>
        </row>
        <row r="972">
          <cell r="M972">
            <v>2200109</v>
          </cell>
          <cell r="N972" t="str">
            <v>自然资源调查与确权登记</v>
          </cell>
          <cell r="O972">
            <v>0</v>
          </cell>
          <cell r="P972">
            <v>0</v>
          </cell>
          <cell r="Q972">
            <v>0</v>
          </cell>
        </row>
        <row r="973">
          <cell r="M973">
            <v>2200112</v>
          </cell>
          <cell r="N973" t="str">
            <v>土地资源储备支出</v>
          </cell>
          <cell r="O973">
            <v>0</v>
          </cell>
          <cell r="P973">
            <v>0</v>
          </cell>
          <cell r="Q973">
            <v>0</v>
          </cell>
        </row>
        <row r="974">
          <cell r="M974">
            <v>2200113</v>
          </cell>
          <cell r="N974" t="str">
            <v>地质矿产资源与环境调查</v>
          </cell>
          <cell r="O974">
            <v>0</v>
          </cell>
          <cell r="P974">
            <v>0</v>
          </cell>
          <cell r="Q974">
            <v>57</v>
          </cell>
        </row>
        <row r="975">
          <cell r="M975">
            <v>2200114</v>
          </cell>
          <cell r="N975" t="str">
            <v>地质勘查与矿产资源管理</v>
          </cell>
          <cell r="O975">
            <v>0</v>
          </cell>
          <cell r="P975">
            <v>0</v>
          </cell>
          <cell r="Q975">
            <v>323</v>
          </cell>
        </row>
        <row r="976">
          <cell r="M976">
            <v>2200115</v>
          </cell>
          <cell r="N976" t="str">
            <v>地质转产项目财政贴息</v>
          </cell>
          <cell r="O976">
            <v>0</v>
          </cell>
          <cell r="P976">
            <v>0</v>
          </cell>
          <cell r="Q976">
            <v>0</v>
          </cell>
        </row>
        <row r="977">
          <cell r="M977">
            <v>2200116</v>
          </cell>
          <cell r="N977" t="str">
            <v>国外风险勘查</v>
          </cell>
          <cell r="O977">
            <v>0</v>
          </cell>
          <cell r="P977">
            <v>0</v>
          </cell>
          <cell r="Q977">
            <v>0</v>
          </cell>
        </row>
        <row r="978">
          <cell r="M978">
            <v>2200119</v>
          </cell>
          <cell r="N978" t="str">
            <v>地质勘查基金（周转金）支出</v>
          </cell>
          <cell r="O978">
            <v>0</v>
          </cell>
          <cell r="P978">
            <v>0</v>
          </cell>
          <cell r="Q978">
            <v>0</v>
          </cell>
        </row>
        <row r="979">
          <cell r="M979">
            <v>2200120</v>
          </cell>
          <cell r="N979" t="str">
            <v>海域与海岛管理</v>
          </cell>
          <cell r="O979">
            <v>0</v>
          </cell>
          <cell r="P979">
            <v>0</v>
          </cell>
          <cell r="Q979">
            <v>0</v>
          </cell>
        </row>
        <row r="980">
          <cell r="M980">
            <v>2200121</v>
          </cell>
          <cell r="N980" t="str">
            <v>自然资源国际合作与海洋权益维护</v>
          </cell>
          <cell r="O980">
            <v>0</v>
          </cell>
          <cell r="P980">
            <v>0</v>
          </cell>
          <cell r="Q980">
            <v>0</v>
          </cell>
        </row>
        <row r="981">
          <cell r="M981">
            <v>2200122</v>
          </cell>
          <cell r="N981" t="str">
            <v>自然资源卫星</v>
          </cell>
          <cell r="O981">
            <v>4</v>
          </cell>
          <cell r="P981">
            <v>5</v>
          </cell>
          <cell r="Q981">
            <v>0</v>
          </cell>
        </row>
        <row r="982">
          <cell r="M982">
            <v>2200123</v>
          </cell>
          <cell r="N982" t="str">
            <v>极地考察</v>
          </cell>
          <cell r="O982">
            <v>0</v>
          </cell>
          <cell r="P982">
            <v>0</v>
          </cell>
          <cell r="Q982">
            <v>0</v>
          </cell>
        </row>
        <row r="983">
          <cell r="M983">
            <v>2200124</v>
          </cell>
          <cell r="N983" t="str">
            <v>深海调查与资源开发</v>
          </cell>
          <cell r="O983">
            <v>0</v>
          </cell>
          <cell r="P983">
            <v>0</v>
          </cell>
          <cell r="Q983">
            <v>0</v>
          </cell>
        </row>
        <row r="984">
          <cell r="M984">
            <v>2200125</v>
          </cell>
          <cell r="N984" t="str">
            <v>海港航标维护</v>
          </cell>
          <cell r="O984">
            <v>0</v>
          </cell>
          <cell r="P984">
            <v>0</v>
          </cell>
          <cell r="Q984">
            <v>0</v>
          </cell>
        </row>
        <row r="985">
          <cell r="M985">
            <v>2200126</v>
          </cell>
          <cell r="N985" t="str">
            <v>海水淡化</v>
          </cell>
          <cell r="O985">
            <v>0</v>
          </cell>
          <cell r="P985">
            <v>0</v>
          </cell>
          <cell r="Q985">
            <v>0</v>
          </cell>
        </row>
        <row r="986">
          <cell r="M986">
            <v>2200127</v>
          </cell>
          <cell r="N986" t="str">
            <v>无居民海岛使用金支出</v>
          </cell>
          <cell r="O986">
            <v>0</v>
          </cell>
          <cell r="P986">
            <v>0</v>
          </cell>
          <cell r="Q986">
            <v>0</v>
          </cell>
        </row>
        <row r="987">
          <cell r="M987">
            <v>2200128</v>
          </cell>
          <cell r="N987" t="str">
            <v>海洋战略规划与预警监测</v>
          </cell>
          <cell r="O987">
            <v>0</v>
          </cell>
          <cell r="P987">
            <v>0</v>
          </cell>
          <cell r="Q987">
            <v>0</v>
          </cell>
        </row>
        <row r="988">
          <cell r="M988">
            <v>2200129</v>
          </cell>
          <cell r="N988" t="str">
            <v>基础测绘与地理信息监管</v>
          </cell>
          <cell r="O988">
            <v>0</v>
          </cell>
          <cell r="P988">
            <v>0</v>
          </cell>
          <cell r="Q988">
            <v>0</v>
          </cell>
        </row>
        <row r="989">
          <cell r="M989">
            <v>2200150</v>
          </cell>
          <cell r="N989" t="str">
            <v>事业运行</v>
          </cell>
          <cell r="O989">
            <v>0</v>
          </cell>
          <cell r="P989">
            <v>0</v>
          </cell>
          <cell r="Q989">
            <v>0</v>
          </cell>
        </row>
        <row r="990">
          <cell r="M990">
            <v>2200199</v>
          </cell>
          <cell r="N990" t="str">
            <v>其他自然资源事务支出</v>
          </cell>
          <cell r="O990">
            <v>0</v>
          </cell>
          <cell r="P990">
            <v>5939</v>
          </cell>
          <cell r="Q990">
            <v>678</v>
          </cell>
        </row>
        <row r="991">
          <cell r="M991">
            <v>2200501</v>
          </cell>
          <cell r="N991" t="str">
            <v>行政运行</v>
          </cell>
          <cell r="O991">
            <v>2</v>
          </cell>
          <cell r="P991">
            <v>0</v>
          </cell>
          <cell r="Q991">
            <v>0</v>
          </cell>
        </row>
        <row r="992">
          <cell r="M992">
            <v>2200502</v>
          </cell>
          <cell r="N992" t="str">
            <v>一般行政管理事务</v>
          </cell>
          <cell r="O992">
            <v>0</v>
          </cell>
          <cell r="P992">
            <v>0</v>
          </cell>
          <cell r="Q992">
            <v>0</v>
          </cell>
        </row>
        <row r="993">
          <cell r="M993">
            <v>2200503</v>
          </cell>
          <cell r="N993" t="str">
            <v>机关服务</v>
          </cell>
          <cell r="O993">
            <v>0</v>
          </cell>
          <cell r="P993">
            <v>0</v>
          </cell>
          <cell r="Q993">
            <v>0</v>
          </cell>
        </row>
        <row r="994">
          <cell r="M994">
            <v>2200504</v>
          </cell>
          <cell r="N994" t="str">
            <v>气象事业机构</v>
          </cell>
          <cell r="O994">
            <v>42</v>
          </cell>
          <cell r="P994">
            <v>36</v>
          </cell>
          <cell r="Q994">
            <v>59</v>
          </cell>
        </row>
        <row r="995">
          <cell r="M995">
            <v>2200506</v>
          </cell>
          <cell r="N995" t="str">
            <v>气象探测</v>
          </cell>
          <cell r="O995">
            <v>0</v>
          </cell>
          <cell r="P995">
            <v>0</v>
          </cell>
          <cell r="Q995">
            <v>0</v>
          </cell>
        </row>
        <row r="996">
          <cell r="M996">
            <v>2200507</v>
          </cell>
          <cell r="N996" t="str">
            <v>气象信息传输及管理</v>
          </cell>
          <cell r="O996">
            <v>0</v>
          </cell>
          <cell r="P996">
            <v>0</v>
          </cell>
          <cell r="Q996">
            <v>0</v>
          </cell>
        </row>
        <row r="997">
          <cell r="M997">
            <v>2200508</v>
          </cell>
          <cell r="N997" t="str">
            <v>气象预报预测</v>
          </cell>
          <cell r="O997">
            <v>0</v>
          </cell>
          <cell r="P997">
            <v>0</v>
          </cell>
          <cell r="Q997">
            <v>0</v>
          </cell>
        </row>
        <row r="998">
          <cell r="M998">
            <v>2200509</v>
          </cell>
          <cell r="N998" t="str">
            <v>气象服务</v>
          </cell>
          <cell r="O998">
            <v>2</v>
          </cell>
          <cell r="P998">
            <v>50</v>
          </cell>
          <cell r="Q998">
            <v>0</v>
          </cell>
        </row>
        <row r="999">
          <cell r="M999">
            <v>2200510</v>
          </cell>
          <cell r="N999" t="str">
            <v>气象装备保障维护</v>
          </cell>
          <cell r="O999">
            <v>0</v>
          </cell>
          <cell r="P999">
            <v>0</v>
          </cell>
          <cell r="Q999">
            <v>0</v>
          </cell>
        </row>
        <row r="1000">
          <cell r="M1000">
            <v>2200511</v>
          </cell>
          <cell r="N1000" t="str">
            <v>气象基础设施建设与维修</v>
          </cell>
          <cell r="O1000">
            <v>0</v>
          </cell>
          <cell r="P1000">
            <v>0</v>
          </cell>
          <cell r="Q1000">
            <v>0</v>
          </cell>
        </row>
        <row r="1001">
          <cell r="M1001">
            <v>2200512</v>
          </cell>
          <cell r="N1001" t="str">
            <v>气象卫星</v>
          </cell>
          <cell r="O1001">
            <v>0</v>
          </cell>
          <cell r="P1001">
            <v>0</v>
          </cell>
          <cell r="Q1001">
            <v>0</v>
          </cell>
        </row>
        <row r="1002">
          <cell r="M1002">
            <v>2200513</v>
          </cell>
          <cell r="N1002" t="str">
            <v>气象法规与标准</v>
          </cell>
          <cell r="O1002">
            <v>0</v>
          </cell>
          <cell r="P1002">
            <v>0</v>
          </cell>
          <cell r="Q1002">
            <v>0</v>
          </cell>
        </row>
        <row r="1003">
          <cell r="M1003">
            <v>2200514</v>
          </cell>
          <cell r="N1003" t="str">
            <v>气象资金审计稽查</v>
          </cell>
          <cell r="O1003">
            <v>0</v>
          </cell>
          <cell r="P1003">
            <v>0</v>
          </cell>
          <cell r="Q1003">
            <v>0</v>
          </cell>
        </row>
        <row r="1004">
          <cell r="M1004">
            <v>2200599</v>
          </cell>
          <cell r="N1004" t="str">
            <v>其他气象事务支出</v>
          </cell>
          <cell r="O1004">
            <v>38</v>
          </cell>
          <cell r="P1004">
            <v>10</v>
          </cell>
          <cell r="Q1004">
            <v>0</v>
          </cell>
        </row>
        <row r="1005">
          <cell r="M1005">
            <v>2209999</v>
          </cell>
          <cell r="N1005" t="str">
            <v>其他自然资源海洋气象等支出</v>
          </cell>
          <cell r="O1005">
            <v>0</v>
          </cell>
          <cell r="P1005">
            <v>0</v>
          </cell>
          <cell r="Q1005">
            <v>0</v>
          </cell>
        </row>
        <row r="1006">
          <cell r="M1006">
            <v>2210101</v>
          </cell>
          <cell r="N1006" t="str">
            <v>廉租住房</v>
          </cell>
          <cell r="O1006">
            <v>165</v>
          </cell>
          <cell r="P1006">
            <v>0</v>
          </cell>
          <cell r="Q1006">
            <v>0</v>
          </cell>
        </row>
        <row r="1007">
          <cell r="M1007">
            <v>2210102</v>
          </cell>
          <cell r="N1007" t="str">
            <v>沉陷区治理</v>
          </cell>
          <cell r="O1007">
            <v>0</v>
          </cell>
          <cell r="P1007">
            <v>0</v>
          </cell>
          <cell r="Q1007">
            <v>0</v>
          </cell>
        </row>
        <row r="1008">
          <cell r="M1008">
            <v>2210103</v>
          </cell>
          <cell r="N1008" t="str">
            <v>棚户区改造</v>
          </cell>
          <cell r="O1008">
            <v>228</v>
          </cell>
          <cell r="P1008">
            <v>31723</v>
          </cell>
          <cell r="Q1008">
            <v>0</v>
          </cell>
        </row>
        <row r="1009">
          <cell r="M1009">
            <v>2210104</v>
          </cell>
          <cell r="N1009" t="str">
            <v>少数民族地区游牧民定居工程</v>
          </cell>
          <cell r="O1009">
            <v>0</v>
          </cell>
          <cell r="P1009">
            <v>0</v>
          </cell>
          <cell r="Q1009">
            <v>0</v>
          </cell>
        </row>
        <row r="1010">
          <cell r="M1010">
            <v>2210105</v>
          </cell>
          <cell r="N1010" t="str">
            <v>农村危房改造</v>
          </cell>
          <cell r="O1010">
            <v>43</v>
          </cell>
          <cell r="P1010">
            <v>504</v>
          </cell>
          <cell r="Q1010">
            <v>82</v>
          </cell>
        </row>
        <row r="1011">
          <cell r="M1011">
            <v>2210106</v>
          </cell>
          <cell r="N1011" t="str">
            <v>公共租赁住房</v>
          </cell>
          <cell r="O1011">
            <v>158</v>
          </cell>
          <cell r="P1011">
            <v>143</v>
          </cell>
          <cell r="Q1011">
            <v>0</v>
          </cell>
        </row>
        <row r="1012">
          <cell r="M1012">
            <v>2210107</v>
          </cell>
          <cell r="N1012" t="str">
            <v>保障性住房租金补贴</v>
          </cell>
          <cell r="O1012">
            <v>15</v>
          </cell>
          <cell r="P1012">
            <v>180</v>
          </cell>
          <cell r="Q1012">
            <v>193</v>
          </cell>
        </row>
        <row r="1013">
          <cell r="M1013">
            <v>2210108</v>
          </cell>
          <cell r="N1013" t="str">
            <v>老旧小区改造</v>
          </cell>
          <cell r="O1013">
            <v>638</v>
          </cell>
          <cell r="P1013">
            <v>1116</v>
          </cell>
          <cell r="Q1013">
            <v>451</v>
          </cell>
        </row>
        <row r="1014">
          <cell r="M1014">
            <v>2210109</v>
          </cell>
          <cell r="N1014" t="str">
            <v>住房租赁市场发展</v>
          </cell>
          <cell r="O1014">
            <v>0</v>
          </cell>
          <cell r="P1014">
            <v>0</v>
          </cell>
          <cell r="Q1014">
            <v>0</v>
          </cell>
        </row>
        <row r="1015">
          <cell r="M1015">
            <v>2210110</v>
          </cell>
          <cell r="N1015" t="str">
            <v>保障性租赁住房</v>
          </cell>
          <cell r="O1015">
            <v>0</v>
          </cell>
          <cell r="P1015">
            <v>877</v>
          </cell>
          <cell r="Q1015">
            <v>319</v>
          </cell>
        </row>
        <row r="1016">
          <cell r="M1016">
            <v>2210199</v>
          </cell>
          <cell r="N1016" t="str">
            <v>其他保障性安居工程支出</v>
          </cell>
          <cell r="O1016">
            <v>119</v>
          </cell>
          <cell r="P1016">
            <v>9</v>
          </cell>
          <cell r="Q1016">
            <v>0</v>
          </cell>
        </row>
        <row r="1017">
          <cell r="M1017">
            <v>2210201</v>
          </cell>
          <cell r="N1017" t="str">
            <v>住房公积金</v>
          </cell>
          <cell r="O1017">
            <v>3668</v>
          </cell>
          <cell r="P1017">
            <v>5392</v>
          </cell>
          <cell r="Q1017">
            <v>5859</v>
          </cell>
        </row>
        <row r="1018">
          <cell r="M1018">
            <v>2210202</v>
          </cell>
          <cell r="N1018" t="str">
            <v>提租补贴</v>
          </cell>
          <cell r="O1018">
            <v>0</v>
          </cell>
          <cell r="P1018">
            <v>0</v>
          </cell>
          <cell r="Q1018">
            <v>0</v>
          </cell>
        </row>
        <row r="1019">
          <cell r="M1019">
            <v>2210203</v>
          </cell>
          <cell r="N1019" t="str">
            <v>购房补贴</v>
          </cell>
          <cell r="O1019">
            <v>704</v>
          </cell>
          <cell r="P1019">
            <v>1135</v>
          </cell>
          <cell r="Q1019">
            <v>0</v>
          </cell>
        </row>
        <row r="1020">
          <cell r="M1020">
            <v>2210301</v>
          </cell>
          <cell r="N1020" t="str">
            <v>公有住房建设和维修改造支出</v>
          </cell>
          <cell r="O1020">
            <v>0</v>
          </cell>
          <cell r="P1020">
            <v>0</v>
          </cell>
          <cell r="Q1020">
            <v>0</v>
          </cell>
        </row>
        <row r="1021">
          <cell r="M1021">
            <v>2210302</v>
          </cell>
          <cell r="N1021" t="str">
            <v>住房公积金管理</v>
          </cell>
          <cell r="O1021">
            <v>0</v>
          </cell>
          <cell r="P1021">
            <v>0</v>
          </cell>
          <cell r="Q1021">
            <v>0</v>
          </cell>
        </row>
        <row r="1022">
          <cell r="M1022">
            <v>2210399</v>
          </cell>
          <cell r="N1022" t="str">
            <v>其他城乡社区住宅支出</v>
          </cell>
          <cell r="O1022">
            <v>1449</v>
          </cell>
          <cell r="P1022">
            <v>306</v>
          </cell>
          <cell r="Q1022">
            <v>0</v>
          </cell>
        </row>
        <row r="1023">
          <cell r="M1023">
            <v>2220101</v>
          </cell>
          <cell r="N1023" t="str">
            <v>行政运行</v>
          </cell>
          <cell r="O1023">
            <v>146</v>
          </cell>
          <cell r="P1023">
            <v>20</v>
          </cell>
          <cell r="Q1023">
            <v>0</v>
          </cell>
        </row>
        <row r="1024">
          <cell r="M1024">
            <v>2220102</v>
          </cell>
          <cell r="N1024" t="str">
            <v>一般行政管理事务</v>
          </cell>
          <cell r="O1024">
            <v>0</v>
          </cell>
          <cell r="P1024">
            <v>5</v>
          </cell>
          <cell r="Q1024">
            <v>0</v>
          </cell>
        </row>
        <row r="1025">
          <cell r="M1025">
            <v>2220103</v>
          </cell>
          <cell r="N1025" t="str">
            <v>机关服务</v>
          </cell>
          <cell r="O1025">
            <v>0</v>
          </cell>
          <cell r="P1025">
            <v>0</v>
          </cell>
          <cell r="Q1025">
            <v>0</v>
          </cell>
        </row>
        <row r="1026">
          <cell r="M1026">
            <v>2220104</v>
          </cell>
          <cell r="N1026" t="str">
            <v>财务和审计支出</v>
          </cell>
          <cell r="O1026">
            <v>0</v>
          </cell>
          <cell r="P1026">
            <v>0</v>
          </cell>
          <cell r="Q1026">
            <v>0</v>
          </cell>
        </row>
        <row r="1027">
          <cell r="M1027">
            <v>2220105</v>
          </cell>
          <cell r="N1027" t="str">
            <v>信息统计</v>
          </cell>
          <cell r="O1027">
            <v>0</v>
          </cell>
          <cell r="P1027">
            <v>0</v>
          </cell>
          <cell r="Q1027">
            <v>0</v>
          </cell>
        </row>
        <row r="1028">
          <cell r="M1028">
            <v>2220106</v>
          </cell>
          <cell r="N1028" t="str">
            <v>专项业务活动</v>
          </cell>
          <cell r="O1028">
            <v>44</v>
          </cell>
          <cell r="P1028">
            <v>0</v>
          </cell>
          <cell r="Q1028">
            <v>0</v>
          </cell>
        </row>
        <row r="1029">
          <cell r="M1029">
            <v>2220107</v>
          </cell>
          <cell r="N1029" t="str">
            <v>国家粮油差价补贴</v>
          </cell>
          <cell r="O1029">
            <v>0</v>
          </cell>
          <cell r="P1029">
            <v>0</v>
          </cell>
          <cell r="Q1029">
            <v>0</v>
          </cell>
        </row>
        <row r="1030">
          <cell r="M1030">
            <v>2220112</v>
          </cell>
          <cell r="N1030" t="str">
            <v>粮食财务挂账利息补贴</v>
          </cell>
          <cell r="O1030">
            <v>0</v>
          </cell>
          <cell r="P1030">
            <v>0</v>
          </cell>
          <cell r="Q1030">
            <v>0</v>
          </cell>
        </row>
        <row r="1031">
          <cell r="M1031">
            <v>2220113</v>
          </cell>
          <cell r="N1031" t="str">
            <v>粮食财务挂账消化款</v>
          </cell>
          <cell r="O1031">
            <v>0</v>
          </cell>
          <cell r="P1031">
            <v>0</v>
          </cell>
          <cell r="Q1031">
            <v>0</v>
          </cell>
        </row>
        <row r="1032">
          <cell r="M1032">
            <v>2220114</v>
          </cell>
          <cell r="N1032" t="str">
            <v>处理陈化粮补贴</v>
          </cell>
          <cell r="O1032">
            <v>0</v>
          </cell>
          <cell r="P1032">
            <v>0</v>
          </cell>
          <cell r="Q1032">
            <v>0</v>
          </cell>
        </row>
        <row r="1033">
          <cell r="M1033">
            <v>2220115</v>
          </cell>
          <cell r="N1033" t="str">
            <v>粮食风险基金</v>
          </cell>
          <cell r="O1033">
            <v>0</v>
          </cell>
          <cell r="P1033">
            <v>0</v>
          </cell>
          <cell r="Q1033">
            <v>0</v>
          </cell>
        </row>
        <row r="1034">
          <cell r="M1034">
            <v>2220118</v>
          </cell>
          <cell r="N1034" t="str">
            <v>粮油市场调控专项资金</v>
          </cell>
          <cell r="O1034">
            <v>0</v>
          </cell>
          <cell r="P1034">
            <v>0</v>
          </cell>
          <cell r="Q1034">
            <v>0</v>
          </cell>
        </row>
        <row r="1035">
          <cell r="M1035">
            <v>2220119</v>
          </cell>
          <cell r="N1035" t="str">
            <v>设施建设</v>
          </cell>
          <cell r="O1035">
            <v>0</v>
          </cell>
          <cell r="P1035">
            <v>0</v>
          </cell>
          <cell r="Q1035">
            <v>0</v>
          </cell>
        </row>
        <row r="1036">
          <cell r="M1036">
            <v>2220120</v>
          </cell>
          <cell r="N1036" t="str">
            <v>设施安全</v>
          </cell>
          <cell r="O1036">
            <v>0</v>
          </cell>
          <cell r="P1036">
            <v>0</v>
          </cell>
          <cell r="Q1036">
            <v>0</v>
          </cell>
        </row>
        <row r="1037">
          <cell r="M1037">
            <v>2220121</v>
          </cell>
          <cell r="N1037" t="str">
            <v>物资保管保养</v>
          </cell>
          <cell r="O1037">
            <v>0</v>
          </cell>
          <cell r="P1037">
            <v>0</v>
          </cell>
          <cell r="Q1037">
            <v>0</v>
          </cell>
        </row>
        <row r="1038">
          <cell r="M1038">
            <v>2220150</v>
          </cell>
          <cell r="N1038" t="str">
            <v>事业运行</v>
          </cell>
          <cell r="O1038">
            <v>0</v>
          </cell>
          <cell r="P1038">
            <v>0</v>
          </cell>
          <cell r="Q1038">
            <v>0</v>
          </cell>
        </row>
        <row r="1039">
          <cell r="M1039">
            <v>2220199</v>
          </cell>
          <cell r="N1039" t="str">
            <v>其他粮油物资事务支出</v>
          </cell>
          <cell r="O1039">
            <v>176</v>
          </cell>
          <cell r="P1039">
            <v>979</v>
          </cell>
          <cell r="Q1039">
            <v>209</v>
          </cell>
        </row>
        <row r="1040">
          <cell r="M1040">
            <v>2220301</v>
          </cell>
          <cell r="N1040" t="str">
            <v>石油储备</v>
          </cell>
          <cell r="O1040">
            <v>0</v>
          </cell>
          <cell r="P1040">
            <v>0</v>
          </cell>
          <cell r="Q1040">
            <v>0</v>
          </cell>
        </row>
        <row r="1041">
          <cell r="M1041">
            <v>2220303</v>
          </cell>
          <cell r="N1041" t="str">
            <v>天然铀储备</v>
          </cell>
          <cell r="O1041">
            <v>0</v>
          </cell>
          <cell r="P1041">
            <v>0</v>
          </cell>
          <cell r="Q1041">
            <v>0</v>
          </cell>
        </row>
        <row r="1042">
          <cell r="M1042">
            <v>2220304</v>
          </cell>
          <cell r="N1042" t="str">
            <v>煤炭储备</v>
          </cell>
          <cell r="O1042">
            <v>0</v>
          </cell>
          <cell r="P1042">
            <v>0</v>
          </cell>
          <cell r="Q1042">
            <v>0</v>
          </cell>
        </row>
        <row r="1043">
          <cell r="M1043">
            <v>2220305</v>
          </cell>
          <cell r="N1043" t="str">
            <v>成品油储备</v>
          </cell>
          <cell r="O1043">
            <v>0</v>
          </cell>
          <cell r="P1043">
            <v>0</v>
          </cell>
          <cell r="Q1043">
            <v>0</v>
          </cell>
        </row>
        <row r="1044">
          <cell r="M1044">
            <v>2220306</v>
          </cell>
          <cell r="N1044" t="str">
            <v>天然气储备</v>
          </cell>
        </row>
        <row r="1044">
          <cell r="P1044">
            <v>0</v>
          </cell>
          <cell r="Q1044">
            <v>0</v>
          </cell>
        </row>
        <row r="1045">
          <cell r="M1045">
            <v>2220399</v>
          </cell>
          <cell r="N1045" t="str">
            <v>其他能源储备支出</v>
          </cell>
          <cell r="O1045">
            <v>0</v>
          </cell>
          <cell r="P1045">
            <v>0</v>
          </cell>
          <cell r="Q1045">
            <v>0</v>
          </cell>
        </row>
        <row r="1046">
          <cell r="M1046">
            <v>2220401</v>
          </cell>
          <cell r="N1046" t="str">
            <v>储备粮油补贴</v>
          </cell>
          <cell r="O1046">
            <v>4</v>
          </cell>
          <cell r="P1046">
            <v>48</v>
          </cell>
          <cell r="Q1046">
            <v>0</v>
          </cell>
        </row>
        <row r="1047">
          <cell r="M1047">
            <v>2220402</v>
          </cell>
          <cell r="N1047" t="str">
            <v>储备粮油差价补贴</v>
          </cell>
          <cell r="O1047">
            <v>0</v>
          </cell>
          <cell r="P1047">
            <v>0</v>
          </cell>
          <cell r="Q1047">
            <v>0</v>
          </cell>
        </row>
        <row r="1048">
          <cell r="M1048">
            <v>2220403</v>
          </cell>
          <cell r="N1048" t="str">
            <v>储备粮（油）库建设</v>
          </cell>
          <cell r="O1048">
            <v>0</v>
          </cell>
          <cell r="P1048">
            <v>0</v>
          </cell>
          <cell r="Q1048">
            <v>0</v>
          </cell>
        </row>
        <row r="1049">
          <cell r="M1049">
            <v>2220404</v>
          </cell>
          <cell r="N1049" t="str">
            <v>最低收购价政策支出</v>
          </cell>
          <cell r="O1049">
            <v>0</v>
          </cell>
          <cell r="P1049">
            <v>0</v>
          </cell>
          <cell r="Q1049">
            <v>0</v>
          </cell>
        </row>
        <row r="1050">
          <cell r="M1050">
            <v>2220499</v>
          </cell>
          <cell r="N1050" t="str">
            <v>其他粮油储备支出</v>
          </cell>
          <cell r="O1050">
            <v>0</v>
          </cell>
          <cell r="P1050">
            <v>0</v>
          </cell>
          <cell r="Q1050">
            <v>0</v>
          </cell>
        </row>
        <row r="1051">
          <cell r="M1051">
            <v>2220501</v>
          </cell>
          <cell r="N1051" t="str">
            <v>棉花储备</v>
          </cell>
          <cell r="O1051">
            <v>0</v>
          </cell>
          <cell r="P1051">
            <v>0</v>
          </cell>
          <cell r="Q1051">
            <v>0</v>
          </cell>
        </row>
        <row r="1052">
          <cell r="M1052">
            <v>2220502</v>
          </cell>
          <cell r="N1052" t="str">
            <v>食糖储备</v>
          </cell>
          <cell r="O1052">
            <v>0</v>
          </cell>
          <cell r="P1052">
            <v>0</v>
          </cell>
          <cell r="Q1052">
            <v>0</v>
          </cell>
        </row>
        <row r="1053">
          <cell r="M1053">
            <v>2220503</v>
          </cell>
          <cell r="N1053" t="str">
            <v>肉类储备</v>
          </cell>
          <cell r="O1053">
            <v>0</v>
          </cell>
          <cell r="P1053">
            <v>0</v>
          </cell>
          <cell r="Q1053">
            <v>0</v>
          </cell>
        </row>
        <row r="1054">
          <cell r="M1054">
            <v>2220504</v>
          </cell>
          <cell r="N1054" t="str">
            <v>化肥储备</v>
          </cell>
          <cell r="O1054">
            <v>0</v>
          </cell>
          <cell r="P1054">
            <v>0</v>
          </cell>
          <cell r="Q1054">
            <v>0</v>
          </cell>
        </row>
        <row r="1055">
          <cell r="M1055">
            <v>2220505</v>
          </cell>
          <cell r="N1055" t="str">
            <v>农药储备</v>
          </cell>
          <cell r="O1055">
            <v>0</v>
          </cell>
          <cell r="P1055">
            <v>0</v>
          </cell>
          <cell r="Q1055">
            <v>0</v>
          </cell>
        </row>
        <row r="1056">
          <cell r="M1056">
            <v>2220506</v>
          </cell>
          <cell r="N1056" t="str">
            <v>边销茶储备</v>
          </cell>
          <cell r="O1056">
            <v>0</v>
          </cell>
          <cell r="P1056">
            <v>0</v>
          </cell>
          <cell r="Q1056">
            <v>0</v>
          </cell>
        </row>
        <row r="1057">
          <cell r="M1057">
            <v>2220507</v>
          </cell>
          <cell r="N1057" t="str">
            <v>羊毛储备</v>
          </cell>
          <cell r="O1057">
            <v>0</v>
          </cell>
          <cell r="P1057">
            <v>0</v>
          </cell>
          <cell r="Q1057">
            <v>0</v>
          </cell>
        </row>
        <row r="1058">
          <cell r="M1058">
            <v>2220508</v>
          </cell>
          <cell r="N1058" t="str">
            <v>医药储备</v>
          </cell>
          <cell r="O1058">
            <v>0</v>
          </cell>
          <cell r="P1058">
            <v>0</v>
          </cell>
          <cell r="Q1058">
            <v>0</v>
          </cell>
        </row>
        <row r="1059">
          <cell r="M1059">
            <v>2220509</v>
          </cell>
          <cell r="N1059" t="str">
            <v>食盐储备</v>
          </cell>
          <cell r="O1059">
            <v>0</v>
          </cell>
          <cell r="P1059">
            <v>0</v>
          </cell>
          <cell r="Q1059">
            <v>0</v>
          </cell>
        </row>
        <row r="1060">
          <cell r="M1060">
            <v>2220510</v>
          </cell>
          <cell r="N1060" t="str">
            <v>战略物资储备</v>
          </cell>
          <cell r="O1060">
            <v>0</v>
          </cell>
          <cell r="P1060">
            <v>0</v>
          </cell>
          <cell r="Q1060">
            <v>0</v>
          </cell>
        </row>
        <row r="1061">
          <cell r="M1061">
            <v>2220511</v>
          </cell>
          <cell r="N1061" t="str">
            <v>应急物资储备</v>
          </cell>
          <cell r="O1061">
            <v>0</v>
          </cell>
          <cell r="P1061">
            <v>0</v>
          </cell>
          <cell r="Q1061">
            <v>0</v>
          </cell>
        </row>
        <row r="1062">
          <cell r="M1062">
            <v>2220599</v>
          </cell>
          <cell r="N1062" t="str">
            <v>其他重要商品储备支出</v>
          </cell>
          <cell r="O1062">
            <v>0</v>
          </cell>
          <cell r="P1062">
            <v>0</v>
          </cell>
          <cell r="Q1062">
            <v>0</v>
          </cell>
        </row>
        <row r="1063">
          <cell r="M1063">
            <v>2240101</v>
          </cell>
          <cell r="N1063" t="str">
            <v>行政运行</v>
          </cell>
          <cell r="O1063">
            <v>745</v>
          </cell>
          <cell r="P1063">
            <v>739</v>
          </cell>
          <cell r="Q1063">
            <v>910</v>
          </cell>
        </row>
        <row r="1064">
          <cell r="M1064">
            <v>2240102</v>
          </cell>
          <cell r="N1064" t="str">
            <v>一般行政管理事务</v>
          </cell>
          <cell r="O1064">
            <v>50</v>
          </cell>
          <cell r="P1064">
            <v>100</v>
          </cell>
          <cell r="Q1064">
            <v>100</v>
          </cell>
        </row>
        <row r="1065">
          <cell r="M1065">
            <v>2240103</v>
          </cell>
          <cell r="N1065" t="str">
            <v>机关服务</v>
          </cell>
          <cell r="O1065">
            <v>0</v>
          </cell>
          <cell r="P1065">
            <v>0</v>
          </cell>
          <cell r="Q1065">
            <v>0</v>
          </cell>
        </row>
        <row r="1066">
          <cell r="M1066">
            <v>2240104</v>
          </cell>
          <cell r="N1066" t="str">
            <v>灾害风险防治</v>
          </cell>
          <cell r="O1066">
            <v>32</v>
          </cell>
          <cell r="P1066">
            <v>75</v>
          </cell>
          <cell r="Q1066">
            <v>18</v>
          </cell>
        </row>
        <row r="1067">
          <cell r="M1067">
            <v>2240105</v>
          </cell>
          <cell r="N1067" t="str">
            <v>国务院安委会专项</v>
          </cell>
          <cell r="O1067">
            <v>0</v>
          </cell>
          <cell r="P1067">
            <v>0</v>
          </cell>
          <cell r="Q1067">
            <v>0</v>
          </cell>
        </row>
        <row r="1068">
          <cell r="M1068">
            <v>2240106</v>
          </cell>
          <cell r="N1068" t="str">
            <v>安全监管</v>
          </cell>
          <cell r="O1068">
            <v>0</v>
          </cell>
          <cell r="P1068">
            <v>0</v>
          </cell>
          <cell r="Q1068">
            <v>0</v>
          </cell>
        </row>
        <row r="1069">
          <cell r="M1069">
            <v>2240108</v>
          </cell>
          <cell r="N1069" t="str">
            <v>应急救援</v>
          </cell>
          <cell r="O1069">
            <v>204</v>
          </cell>
          <cell r="P1069">
            <v>5</v>
          </cell>
          <cell r="Q1069">
            <v>84</v>
          </cell>
        </row>
        <row r="1070">
          <cell r="M1070">
            <v>2240109</v>
          </cell>
          <cell r="N1070" t="str">
            <v>应急管理</v>
          </cell>
          <cell r="O1070">
            <v>0</v>
          </cell>
          <cell r="P1070">
            <v>0</v>
          </cell>
          <cell r="Q1070">
            <v>5</v>
          </cell>
        </row>
        <row r="1071">
          <cell r="M1071">
            <v>2240150</v>
          </cell>
          <cell r="N1071" t="str">
            <v>事业运行</v>
          </cell>
          <cell r="O1071">
            <v>0</v>
          </cell>
          <cell r="P1071">
            <v>43</v>
          </cell>
          <cell r="Q1071">
            <v>0</v>
          </cell>
        </row>
        <row r="1072">
          <cell r="M1072">
            <v>2240199</v>
          </cell>
          <cell r="N1072" t="str">
            <v>其他应急管理支出</v>
          </cell>
          <cell r="O1072">
            <v>58</v>
          </cell>
          <cell r="P1072">
            <v>209</v>
          </cell>
          <cell r="Q1072">
            <v>23</v>
          </cell>
        </row>
        <row r="1073">
          <cell r="M1073">
            <v>2240201</v>
          </cell>
          <cell r="N1073" t="str">
            <v>行政运行</v>
          </cell>
          <cell r="O1073">
            <v>627</v>
          </cell>
          <cell r="P1073">
            <v>1078</v>
          </cell>
          <cell r="Q1073">
            <v>721</v>
          </cell>
        </row>
        <row r="1074">
          <cell r="M1074">
            <v>2240202</v>
          </cell>
          <cell r="N1074" t="str">
            <v>一般行政管理事务</v>
          </cell>
          <cell r="O1074">
            <v>0</v>
          </cell>
          <cell r="P1074">
            <v>0</v>
          </cell>
          <cell r="Q1074">
            <v>0</v>
          </cell>
        </row>
        <row r="1075">
          <cell r="M1075">
            <v>2240203</v>
          </cell>
          <cell r="N1075" t="str">
            <v>机关服务</v>
          </cell>
          <cell r="O1075">
            <v>0</v>
          </cell>
          <cell r="P1075">
            <v>0</v>
          </cell>
          <cell r="Q1075">
            <v>0</v>
          </cell>
        </row>
        <row r="1076">
          <cell r="M1076">
            <v>2240204</v>
          </cell>
          <cell r="N1076" t="str">
            <v>消防应急救援</v>
          </cell>
          <cell r="O1076">
            <v>371</v>
          </cell>
          <cell r="P1076">
            <v>143</v>
          </cell>
          <cell r="Q1076">
            <v>0</v>
          </cell>
        </row>
        <row r="1077">
          <cell r="M1077">
            <v>2240250</v>
          </cell>
          <cell r="N1077" t="str">
            <v>事业运行</v>
          </cell>
          <cell r="O1077">
            <v>0</v>
          </cell>
          <cell r="P1077">
            <v>0</v>
          </cell>
          <cell r="Q1077">
            <v>0</v>
          </cell>
        </row>
        <row r="1078">
          <cell r="M1078">
            <v>2240299</v>
          </cell>
          <cell r="N1078" t="str">
            <v>其他消防救援事务支出</v>
          </cell>
          <cell r="O1078">
            <v>146</v>
          </cell>
          <cell r="P1078">
            <v>0</v>
          </cell>
          <cell r="Q1078">
            <v>5</v>
          </cell>
        </row>
        <row r="1079">
          <cell r="M1079">
            <v>2240401</v>
          </cell>
          <cell r="N1079" t="str">
            <v>行政运行</v>
          </cell>
          <cell r="O1079">
            <v>0</v>
          </cell>
          <cell r="P1079">
            <v>0</v>
          </cell>
          <cell r="Q1079">
            <v>0</v>
          </cell>
        </row>
        <row r="1080">
          <cell r="M1080">
            <v>2240402</v>
          </cell>
          <cell r="N1080" t="str">
            <v>一般行政管理事务</v>
          </cell>
          <cell r="O1080">
            <v>0</v>
          </cell>
          <cell r="P1080">
            <v>0</v>
          </cell>
          <cell r="Q1080">
            <v>0</v>
          </cell>
        </row>
        <row r="1081">
          <cell r="M1081">
            <v>2240403</v>
          </cell>
          <cell r="N1081" t="str">
            <v>机关服务</v>
          </cell>
          <cell r="O1081">
            <v>0</v>
          </cell>
          <cell r="P1081">
            <v>0</v>
          </cell>
          <cell r="Q1081">
            <v>0</v>
          </cell>
        </row>
        <row r="1082">
          <cell r="M1082">
            <v>2240404</v>
          </cell>
          <cell r="N1082" t="str">
            <v>矿山安全监察事务</v>
          </cell>
          <cell r="O1082">
            <v>0</v>
          </cell>
          <cell r="P1082">
            <v>0</v>
          </cell>
          <cell r="Q1082">
            <v>0</v>
          </cell>
        </row>
        <row r="1083">
          <cell r="M1083">
            <v>2240405</v>
          </cell>
          <cell r="N1083" t="str">
            <v>矿山应急救援事务</v>
          </cell>
          <cell r="O1083">
            <v>0</v>
          </cell>
          <cell r="P1083">
            <v>0</v>
          </cell>
          <cell r="Q1083">
            <v>0</v>
          </cell>
        </row>
        <row r="1084">
          <cell r="M1084">
            <v>2240450</v>
          </cell>
          <cell r="N1084" t="str">
            <v>事业运行</v>
          </cell>
          <cell r="O1084">
            <v>0</v>
          </cell>
          <cell r="P1084">
            <v>0</v>
          </cell>
          <cell r="Q1084">
            <v>0</v>
          </cell>
        </row>
        <row r="1085">
          <cell r="M1085">
            <v>2240499</v>
          </cell>
          <cell r="N1085" t="str">
            <v>其他矿山安全支出</v>
          </cell>
          <cell r="O1085">
            <v>0</v>
          </cell>
          <cell r="P1085">
            <v>0</v>
          </cell>
          <cell r="Q1085">
            <v>0</v>
          </cell>
        </row>
        <row r="1086">
          <cell r="M1086">
            <v>2240501</v>
          </cell>
          <cell r="N1086" t="str">
            <v>行政运行</v>
          </cell>
          <cell r="O1086">
            <v>0</v>
          </cell>
          <cell r="P1086">
            <v>0</v>
          </cell>
          <cell r="Q1086">
            <v>0</v>
          </cell>
        </row>
        <row r="1087">
          <cell r="M1087">
            <v>2240502</v>
          </cell>
          <cell r="N1087" t="str">
            <v>一般行政管理事务</v>
          </cell>
          <cell r="O1087">
            <v>3</v>
          </cell>
          <cell r="P1087">
            <v>1</v>
          </cell>
          <cell r="Q1087">
            <v>0</v>
          </cell>
        </row>
        <row r="1088">
          <cell r="M1088">
            <v>2240503</v>
          </cell>
          <cell r="N1088" t="str">
            <v>机关服务</v>
          </cell>
          <cell r="O1088">
            <v>0</v>
          </cell>
          <cell r="P1088">
            <v>0</v>
          </cell>
          <cell r="Q1088">
            <v>0</v>
          </cell>
        </row>
        <row r="1089">
          <cell r="M1089">
            <v>2240504</v>
          </cell>
          <cell r="N1089" t="str">
            <v>地震监测</v>
          </cell>
          <cell r="O1089">
            <v>0</v>
          </cell>
          <cell r="P1089">
            <v>0</v>
          </cell>
          <cell r="Q1089">
            <v>0</v>
          </cell>
        </row>
        <row r="1090">
          <cell r="M1090">
            <v>2240505</v>
          </cell>
          <cell r="N1090" t="str">
            <v>地震预测预报</v>
          </cell>
          <cell r="O1090">
            <v>0</v>
          </cell>
          <cell r="P1090">
            <v>0</v>
          </cell>
          <cell r="Q1090">
            <v>0</v>
          </cell>
        </row>
        <row r="1091">
          <cell r="M1091">
            <v>2240506</v>
          </cell>
          <cell r="N1091" t="str">
            <v>地震灾害预防</v>
          </cell>
          <cell r="O1091">
            <v>0</v>
          </cell>
          <cell r="P1091">
            <v>0</v>
          </cell>
          <cell r="Q1091">
            <v>0</v>
          </cell>
        </row>
        <row r="1092">
          <cell r="M1092">
            <v>2240507</v>
          </cell>
          <cell r="N1092" t="str">
            <v>地震应急救援</v>
          </cell>
          <cell r="O1092">
            <v>0</v>
          </cell>
          <cell r="P1092">
            <v>0</v>
          </cell>
          <cell r="Q1092">
            <v>0</v>
          </cell>
        </row>
        <row r="1093">
          <cell r="M1093">
            <v>2240508</v>
          </cell>
          <cell r="N1093" t="str">
            <v>地震环境探察</v>
          </cell>
          <cell r="O1093">
            <v>0</v>
          </cell>
          <cell r="P1093">
            <v>0</v>
          </cell>
          <cell r="Q1093">
            <v>0</v>
          </cell>
        </row>
        <row r="1094">
          <cell r="M1094">
            <v>2240509</v>
          </cell>
          <cell r="N1094" t="str">
            <v>防震减灾信息管理</v>
          </cell>
          <cell r="O1094">
            <v>0</v>
          </cell>
          <cell r="P1094">
            <v>0</v>
          </cell>
          <cell r="Q1094">
            <v>0</v>
          </cell>
        </row>
        <row r="1095">
          <cell r="M1095">
            <v>2240510</v>
          </cell>
          <cell r="N1095" t="str">
            <v>防震减灾基础管理</v>
          </cell>
          <cell r="O1095">
            <v>0</v>
          </cell>
          <cell r="P1095">
            <v>0</v>
          </cell>
          <cell r="Q1095">
            <v>0</v>
          </cell>
        </row>
        <row r="1096">
          <cell r="M1096">
            <v>2240550</v>
          </cell>
          <cell r="N1096" t="str">
            <v>地震事业机构</v>
          </cell>
          <cell r="O1096">
            <v>0</v>
          </cell>
          <cell r="P1096">
            <v>0</v>
          </cell>
          <cell r="Q1096">
            <v>0</v>
          </cell>
        </row>
        <row r="1097">
          <cell r="M1097">
            <v>2240599</v>
          </cell>
          <cell r="N1097" t="str">
            <v>其他地震事务支出</v>
          </cell>
          <cell r="O1097">
            <v>0</v>
          </cell>
          <cell r="P1097">
            <v>0</v>
          </cell>
          <cell r="Q1097">
            <v>0</v>
          </cell>
        </row>
        <row r="1098">
          <cell r="M1098">
            <v>2240601</v>
          </cell>
          <cell r="N1098" t="str">
            <v>地质灾害防治</v>
          </cell>
          <cell r="O1098">
            <v>70</v>
          </cell>
          <cell r="P1098">
            <v>15</v>
          </cell>
          <cell r="Q1098">
            <v>156</v>
          </cell>
        </row>
        <row r="1099">
          <cell r="M1099">
            <v>2240602</v>
          </cell>
          <cell r="N1099" t="str">
            <v>森林草原防灾减灾</v>
          </cell>
          <cell r="O1099">
            <v>0</v>
          </cell>
          <cell r="P1099">
            <v>0</v>
          </cell>
          <cell r="Q1099">
            <v>0</v>
          </cell>
        </row>
        <row r="1100">
          <cell r="M1100">
            <v>2240699</v>
          </cell>
          <cell r="N1100" t="str">
            <v>其他自然灾害防治支出</v>
          </cell>
          <cell r="O1100">
            <v>0</v>
          </cell>
          <cell r="P1100">
            <v>0</v>
          </cell>
          <cell r="Q1100">
            <v>0</v>
          </cell>
        </row>
        <row r="1101">
          <cell r="M1101">
            <v>2240703</v>
          </cell>
          <cell r="N1101" t="str">
            <v>自然灾害救灾补助</v>
          </cell>
          <cell r="O1101">
            <v>110</v>
          </cell>
          <cell r="P1101">
            <v>448</v>
          </cell>
          <cell r="Q1101">
            <v>0</v>
          </cell>
        </row>
        <row r="1102">
          <cell r="M1102">
            <v>2240704</v>
          </cell>
          <cell r="N1102" t="str">
            <v>自然灾害灾后重建补助</v>
          </cell>
          <cell r="O1102">
            <v>0</v>
          </cell>
          <cell r="P1102">
            <v>0</v>
          </cell>
          <cell r="Q1102">
            <v>0</v>
          </cell>
        </row>
        <row r="1103">
          <cell r="M1103">
            <v>2240799</v>
          </cell>
          <cell r="N1103" t="str">
            <v>其他自然灾害救灾及恢复重建支出</v>
          </cell>
          <cell r="O1103">
            <v>0</v>
          </cell>
          <cell r="P1103">
            <v>0</v>
          </cell>
          <cell r="Q1103">
            <v>0</v>
          </cell>
        </row>
        <row r="1104">
          <cell r="M1104">
            <v>2249999</v>
          </cell>
          <cell r="N1104" t="str">
            <v>其他灾害防治及应急管理支出</v>
          </cell>
          <cell r="O1104">
            <v>917</v>
          </cell>
          <cell r="P1104">
            <v>136</v>
          </cell>
          <cell r="Q1104">
            <v>5</v>
          </cell>
        </row>
        <row r="1105">
          <cell r="M1105">
            <v>227</v>
          </cell>
          <cell r="N1105" t="str">
            <v>预备费</v>
          </cell>
          <cell r="O1105">
            <v>1500</v>
          </cell>
          <cell r="P1105">
            <v>0</v>
          </cell>
          <cell r="Q1105">
            <v>3000</v>
          </cell>
        </row>
        <row r="1106">
          <cell r="M1106">
            <v>2290201</v>
          </cell>
          <cell r="N1106" t="str">
            <v>年初预留</v>
          </cell>
          <cell r="O1106">
            <v>1577</v>
          </cell>
          <cell r="P1106">
            <v>0</v>
          </cell>
          <cell r="Q1106">
            <v>0</v>
          </cell>
        </row>
        <row r="1107">
          <cell r="M1107">
            <v>2299999</v>
          </cell>
          <cell r="N1107" t="str">
            <v>其他支出</v>
          </cell>
        </row>
        <row r="1107">
          <cell r="P1107">
            <v>3288</v>
          </cell>
          <cell r="Q1107">
            <v>0</v>
          </cell>
        </row>
        <row r="1108">
          <cell r="M1108">
            <v>2320301</v>
          </cell>
          <cell r="N1108" t="str">
            <v>地方政府一般债券付息支出</v>
          </cell>
          <cell r="O1108">
            <v>4606</v>
          </cell>
          <cell r="P1108">
            <v>4958</v>
          </cell>
          <cell r="Q1108">
            <v>5039</v>
          </cell>
        </row>
        <row r="1109">
          <cell r="M1109">
            <v>2320302</v>
          </cell>
          <cell r="N1109" t="str">
            <v>地方政府向外国政府借款付息支出</v>
          </cell>
          <cell r="O1109">
            <v>0</v>
          </cell>
          <cell r="P1109">
            <v>0</v>
          </cell>
          <cell r="Q1109">
            <v>0</v>
          </cell>
        </row>
        <row r="1110">
          <cell r="M1110">
            <v>2320303</v>
          </cell>
          <cell r="N1110" t="str">
            <v>地方政府向国际组织借款付息支出</v>
          </cell>
          <cell r="O1110">
            <v>0</v>
          </cell>
          <cell r="P1110">
            <v>0</v>
          </cell>
          <cell r="Q1110">
            <v>0</v>
          </cell>
        </row>
        <row r="1111">
          <cell r="M1111">
            <v>2320399</v>
          </cell>
          <cell r="N1111" t="str">
            <v>地方政府其他一般债务付息支出</v>
          </cell>
          <cell r="O1111">
            <v>0</v>
          </cell>
          <cell r="P1111">
            <v>0</v>
          </cell>
          <cell r="Q1111">
            <v>0</v>
          </cell>
        </row>
        <row r="1112">
          <cell r="M1112">
            <v>2330301</v>
          </cell>
          <cell r="N1112" t="str">
            <v>地方政府一般债务发行费用支出</v>
          </cell>
          <cell r="O1112">
            <v>50</v>
          </cell>
          <cell r="P1112">
            <v>22</v>
          </cell>
          <cell r="Q1112">
            <v>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28"/>
  <sheetViews>
    <sheetView showGridLines="0" tabSelected="1" topLeftCell="A1254" workbookViewId="0">
      <selection activeCell="B1305" sqref="B1305"/>
    </sheetView>
  </sheetViews>
  <sheetFormatPr defaultColWidth="9" defaultRowHeight="13.5" outlineLevelCol="6"/>
  <cols>
    <col min="1" max="1" width="9" style="4"/>
    <col min="2" max="2" width="52.625" style="1" customWidth="1"/>
    <col min="3" max="4" width="10.5" style="1" customWidth="1"/>
    <col min="5" max="5" width="10.5" style="5" customWidth="1"/>
    <col min="6" max="6" width="10.5" style="6" customWidth="1"/>
    <col min="7" max="7" width="11.875" style="1" customWidth="1"/>
    <col min="8" max="16384" width="9" style="1"/>
  </cols>
  <sheetData>
    <row r="1" s="1" customFormat="1" ht="14.25" spans="1:6">
      <c r="A1" s="7"/>
      <c r="B1" s="8"/>
      <c r="C1" s="8"/>
      <c r="D1" s="8"/>
      <c r="E1" s="8"/>
      <c r="F1" s="9" t="s">
        <v>0</v>
      </c>
    </row>
    <row r="2" s="2" customFormat="1" ht="22.5" spans="1:6">
      <c r="A2" s="10" t="s">
        <v>1</v>
      </c>
      <c r="B2" s="10"/>
      <c r="C2" s="10"/>
      <c r="D2" s="10"/>
      <c r="E2" s="10"/>
      <c r="F2" s="11"/>
    </row>
    <row r="3" s="1" customFormat="1" spans="1:6">
      <c r="A3" s="12"/>
      <c r="B3" s="8"/>
      <c r="C3" s="8"/>
      <c r="D3" s="8"/>
      <c r="E3" s="8"/>
      <c r="F3" s="13" t="s">
        <v>2</v>
      </c>
    </row>
    <row r="4" s="1" customFormat="1" ht="23.1" customHeight="1" spans="1:6">
      <c r="A4" s="14" t="s">
        <v>3</v>
      </c>
      <c r="B4" s="15"/>
      <c r="C4" s="16" t="s">
        <v>4</v>
      </c>
      <c r="D4" s="16" t="s">
        <v>5</v>
      </c>
      <c r="E4" s="17" t="s">
        <v>6</v>
      </c>
      <c r="F4" s="18"/>
    </row>
    <row r="5" s="1" customFormat="1" ht="38.1" customHeight="1" spans="1:7">
      <c r="A5" s="19" t="s">
        <v>7</v>
      </c>
      <c r="B5" s="15" t="s">
        <v>8</v>
      </c>
      <c r="C5" s="20"/>
      <c r="D5" s="20"/>
      <c r="E5" s="17" t="s">
        <v>9</v>
      </c>
      <c r="F5" s="21" t="s">
        <v>10</v>
      </c>
      <c r="G5" s="3"/>
    </row>
    <row r="6" s="1" customFormat="1" spans="1:6">
      <c r="A6" s="22">
        <v>201</v>
      </c>
      <c r="B6" s="23" t="s">
        <v>11</v>
      </c>
      <c r="C6" s="24">
        <f>C7+C19+C28+C38+C49+C60+C71+C79+C88+C101+C110+C121+C133+C140+C148+C154+C161+C168+C175+C182+C189+C197+C203+C209+C216+C231+C238+C244</f>
        <v>21780</v>
      </c>
      <c r="D6" s="24">
        <f>D7+D19+D28+D38+D49+D60+D71+D79+D88+D101+D110+D121+D133+D140+D148+D154+D161+D168+D175+D182+D189+D197+D203+D209+D216+D231+D238+D244</f>
        <v>24615</v>
      </c>
      <c r="E6" s="24">
        <f>E7+E19+E28+E38+E49+E60+E71+E79+E88+E101+E110+E121+E133+E140+E148+E154+E161+E168+E175+E182+E189+E197+E203+E209+E216+E231+E238+E244</f>
        <v>20014</v>
      </c>
      <c r="F6" s="25">
        <v>91.8916437098255</v>
      </c>
    </row>
    <row r="7" s="1" customFormat="1" spans="1:6">
      <c r="A7" s="22">
        <v>20101</v>
      </c>
      <c r="B7" s="26" t="s">
        <v>12</v>
      </c>
      <c r="C7" s="27">
        <f>SUM(C8:C18)</f>
        <v>814</v>
      </c>
      <c r="D7" s="27">
        <f>SUM(D8:D18)</f>
        <v>618</v>
      </c>
      <c r="E7" s="27">
        <f>SUM(E8:E18)</f>
        <v>675</v>
      </c>
      <c r="F7" s="25">
        <v>82.9238329238329</v>
      </c>
    </row>
    <row r="8" s="1" customFormat="1" spans="1:6">
      <c r="A8" s="22">
        <v>2010101</v>
      </c>
      <c r="B8" s="26" t="s">
        <v>13</v>
      </c>
      <c r="C8" s="1">
        <v>615</v>
      </c>
      <c r="D8" s="28">
        <v>510</v>
      </c>
      <c r="E8" s="29">
        <v>523</v>
      </c>
      <c r="F8" s="25">
        <v>85.0406504065041</v>
      </c>
    </row>
    <row r="9" s="1" customFormat="1" spans="1:6">
      <c r="A9" s="22">
        <v>2010102</v>
      </c>
      <c r="B9" s="26" t="s">
        <v>14</v>
      </c>
      <c r="C9" s="28">
        <v>40</v>
      </c>
      <c r="D9" s="28">
        <v>0</v>
      </c>
      <c r="E9" s="29">
        <v>8</v>
      </c>
      <c r="F9" s="25">
        <v>20</v>
      </c>
    </row>
    <row r="10" s="1" customFormat="1" spans="1:6">
      <c r="A10" s="22">
        <v>2010103</v>
      </c>
      <c r="B10" s="30" t="s">
        <v>15</v>
      </c>
      <c r="C10" s="28">
        <v>0</v>
      </c>
      <c r="D10" s="28">
        <v>0</v>
      </c>
      <c r="E10" s="29">
        <v>0</v>
      </c>
      <c r="F10" s="25"/>
    </row>
    <row r="11" s="1" customFormat="1" spans="1:6">
      <c r="A11" s="22">
        <v>2010104</v>
      </c>
      <c r="B11" s="30" t="s">
        <v>16</v>
      </c>
      <c r="C11" s="1">
        <v>6</v>
      </c>
      <c r="D11" s="28">
        <v>22</v>
      </c>
      <c r="E11" s="29">
        <v>22</v>
      </c>
      <c r="F11" s="25">
        <v>366.666666666667</v>
      </c>
    </row>
    <row r="12" s="1" customFormat="1" spans="1:6">
      <c r="A12" s="22">
        <v>2010105</v>
      </c>
      <c r="B12" s="30" t="s">
        <v>17</v>
      </c>
      <c r="C12" s="28">
        <v>0</v>
      </c>
      <c r="D12" s="28">
        <v>0</v>
      </c>
      <c r="E12" s="29">
        <v>0</v>
      </c>
      <c r="F12" s="25"/>
    </row>
    <row r="13" s="1" customFormat="1" spans="1:6">
      <c r="A13" s="22">
        <v>2010106</v>
      </c>
      <c r="B13" s="23" t="s">
        <v>18</v>
      </c>
      <c r="C13" s="28">
        <v>0</v>
      </c>
      <c r="D13" s="28">
        <v>14</v>
      </c>
      <c r="E13" s="29">
        <v>8</v>
      </c>
      <c r="F13" s="25"/>
    </row>
    <row r="14" s="1" customFormat="1" spans="1:6">
      <c r="A14" s="22">
        <v>2010107</v>
      </c>
      <c r="B14" s="23" t="s">
        <v>19</v>
      </c>
      <c r="C14" s="28">
        <v>0</v>
      </c>
      <c r="D14" s="28">
        <v>0</v>
      </c>
      <c r="E14" s="29">
        <v>0</v>
      </c>
      <c r="F14" s="25"/>
    </row>
    <row r="15" s="1" customFormat="1" spans="1:6">
      <c r="A15" s="22">
        <v>2010108</v>
      </c>
      <c r="B15" s="31" t="s">
        <v>20</v>
      </c>
      <c r="C15" s="28">
        <v>32</v>
      </c>
      <c r="D15" s="28">
        <v>53</v>
      </c>
      <c r="E15" s="29">
        <v>46</v>
      </c>
      <c r="F15" s="25">
        <v>143.75</v>
      </c>
    </row>
    <row r="16" s="1" customFormat="1" spans="1:6">
      <c r="A16" s="22">
        <v>2010109</v>
      </c>
      <c r="B16" s="31" t="s">
        <v>21</v>
      </c>
      <c r="C16" s="28">
        <v>0</v>
      </c>
      <c r="D16" s="28">
        <v>0</v>
      </c>
      <c r="E16" s="29">
        <v>0</v>
      </c>
      <c r="F16" s="25"/>
    </row>
    <row r="17" s="1" customFormat="1" spans="1:6">
      <c r="A17" s="22">
        <v>2010150</v>
      </c>
      <c r="B17" s="31" t="s">
        <v>22</v>
      </c>
      <c r="C17" s="28">
        <v>0</v>
      </c>
      <c r="D17" s="28">
        <v>0</v>
      </c>
      <c r="E17" s="29">
        <v>0</v>
      </c>
      <c r="F17" s="25"/>
    </row>
    <row r="18" s="1" customFormat="1" spans="1:6">
      <c r="A18" s="22">
        <v>2010199</v>
      </c>
      <c r="B18" s="31" t="s">
        <v>23</v>
      </c>
      <c r="C18" s="28">
        <v>121</v>
      </c>
      <c r="D18" s="28">
        <v>19</v>
      </c>
      <c r="E18" s="29">
        <v>68</v>
      </c>
      <c r="F18" s="25">
        <v>56.198347107438</v>
      </c>
    </row>
    <row r="19" s="1" customFormat="1" spans="1:6">
      <c r="A19" s="22">
        <v>20102</v>
      </c>
      <c r="B19" s="32" t="s">
        <v>24</v>
      </c>
      <c r="C19" s="27">
        <f>SUM(C20:C27)</f>
        <v>673</v>
      </c>
      <c r="D19" s="27">
        <f>SUM(D20:D27)</f>
        <v>566</v>
      </c>
      <c r="E19" s="27">
        <f>SUM(E20:E27)</f>
        <v>464</v>
      </c>
      <c r="F19" s="25">
        <v>68.9450222882615</v>
      </c>
    </row>
    <row r="20" s="1" customFormat="1" spans="1:6">
      <c r="A20" s="22">
        <v>2010201</v>
      </c>
      <c r="B20" s="32" t="s">
        <v>13</v>
      </c>
      <c r="C20" s="31">
        <v>559</v>
      </c>
      <c r="D20" s="28">
        <v>500</v>
      </c>
      <c r="E20" s="29">
        <v>406</v>
      </c>
      <c r="F20" s="25">
        <v>72.6296958855098</v>
      </c>
    </row>
    <row r="21" s="1" customFormat="1" spans="1:6">
      <c r="A21" s="22">
        <v>2010202</v>
      </c>
      <c r="B21" s="32" t="s">
        <v>14</v>
      </c>
      <c r="C21" s="28">
        <v>0</v>
      </c>
      <c r="D21" s="28">
        <v>0</v>
      </c>
      <c r="E21" s="29">
        <v>0</v>
      </c>
      <c r="F21" s="25"/>
    </row>
    <row r="22" s="1" customFormat="1" spans="1:6">
      <c r="A22" s="22">
        <v>2010203</v>
      </c>
      <c r="B22" s="33" t="s">
        <v>15</v>
      </c>
      <c r="C22" s="28">
        <v>5</v>
      </c>
      <c r="D22" s="28">
        <v>0</v>
      </c>
      <c r="E22" s="29">
        <v>0</v>
      </c>
      <c r="F22" s="25">
        <v>0</v>
      </c>
    </row>
    <row r="23" s="1" customFormat="1" spans="1:6">
      <c r="A23" s="22">
        <v>2010204</v>
      </c>
      <c r="B23" s="33" t="s">
        <v>25</v>
      </c>
      <c r="C23" s="31">
        <v>89</v>
      </c>
      <c r="D23" s="28">
        <v>40</v>
      </c>
      <c r="E23" s="29">
        <v>32</v>
      </c>
      <c r="F23" s="25">
        <v>35.9550561797753</v>
      </c>
    </row>
    <row r="24" s="1" customFormat="1" spans="1:6">
      <c r="A24" s="22">
        <v>2010205</v>
      </c>
      <c r="B24" s="33" t="s">
        <v>26</v>
      </c>
      <c r="C24" s="28">
        <v>20</v>
      </c>
      <c r="D24" s="28">
        <v>20</v>
      </c>
      <c r="E24" s="29">
        <v>16</v>
      </c>
      <c r="F24" s="25">
        <v>80</v>
      </c>
    </row>
    <row r="25" s="1" customFormat="1" spans="1:6">
      <c r="A25" s="22">
        <v>2010206</v>
      </c>
      <c r="B25" s="33" t="s">
        <v>27</v>
      </c>
      <c r="C25" s="28">
        <v>0</v>
      </c>
      <c r="D25" s="28">
        <v>0</v>
      </c>
      <c r="E25" s="29">
        <v>0</v>
      </c>
      <c r="F25" s="25"/>
    </row>
    <row r="26" s="1" customFormat="1" spans="1:6">
      <c r="A26" s="22">
        <v>2010250</v>
      </c>
      <c r="B26" s="33" t="s">
        <v>22</v>
      </c>
      <c r="C26" s="28">
        <v>0</v>
      </c>
      <c r="D26" s="28">
        <v>0</v>
      </c>
      <c r="E26" s="29">
        <v>0</v>
      </c>
      <c r="F26" s="25"/>
    </row>
    <row r="27" s="1" customFormat="1" spans="1:6">
      <c r="A27" s="22">
        <v>2010299</v>
      </c>
      <c r="B27" s="33" t="s">
        <v>28</v>
      </c>
      <c r="C27" s="28">
        <v>0</v>
      </c>
      <c r="D27" s="28">
        <v>6</v>
      </c>
      <c r="E27" s="29">
        <v>10</v>
      </c>
      <c r="F27" s="25"/>
    </row>
    <row r="28" s="1" customFormat="1" spans="1:6">
      <c r="A28" s="22">
        <v>20103</v>
      </c>
      <c r="B28" s="32" t="s">
        <v>29</v>
      </c>
      <c r="C28" s="27">
        <f>SUM(C29:C37)</f>
        <v>7694</v>
      </c>
      <c r="D28" s="27">
        <f>SUM(D29:D37)</f>
        <v>3203</v>
      </c>
      <c r="E28" s="27">
        <f>SUM(E29:E37)</f>
        <v>5422</v>
      </c>
      <c r="F28" s="25">
        <v>70.470496490772</v>
      </c>
    </row>
    <row r="29" s="1" customFormat="1" spans="1:6">
      <c r="A29" s="22">
        <v>2010301</v>
      </c>
      <c r="B29" s="32" t="s">
        <v>13</v>
      </c>
      <c r="C29" s="31">
        <v>4577</v>
      </c>
      <c r="D29" s="28">
        <v>1009</v>
      </c>
      <c r="E29" s="29">
        <v>3906</v>
      </c>
      <c r="F29" s="25">
        <v>85.3397421892069</v>
      </c>
    </row>
    <row r="30" s="1" customFormat="1" spans="1:6">
      <c r="A30" s="22">
        <v>2010302</v>
      </c>
      <c r="B30" s="32" t="s">
        <v>14</v>
      </c>
      <c r="C30" s="31">
        <v>1056</v>
      </c>
      <c r="D30" s="28">
        <v>526</v>
      </c>
      <c r="E30" s="29">
        <v>939</v>
      </c>
      <c r="F30" s="25">
        <v>88.9204545454545</v>
      </c>
    </row>
    <row r="31" s="1" customFormat="1" spans="1:6">
      <c r="A31" s="22">
        <v>2010303</v>
      </c>
      <c r="B31" s="33" t="s">
        <v>15</v>
      </c>
      <c r="C31" s="31">
        <v>1435</v>
      </c>
      <c r="D31" s="28">
        <v>1668</v>
      </c>
      <c r="E31" s="29">
        <v>517</v>
      </c>
      <c r="F31" s="25">
        <v>36.0278745644599</v>
      </c>
    </row>
    <row r="32" s="1" customFormat="1" spans="1:6">
      <c r="A32" s="22">
        <v>2010304</v>
      </c>
      <c r="B32" s="33" t="s">
        <v>30</v>
      </c>
      <c r="C32" s="28">
        <v>0</v>
      </c>
      <c r="D32" s="28">
        <v>0</v>
      </c>
      <c r="E32" s="29">
        <v>0</v>
      </c>
      <c r="F32" s="25"/>
    </row>
    <row r="33" s="1" customFormat="1" spans="1:6">
      <c r="A33" s="22">
        <v>2010305</v>
      </c>
      <c r="B33" s="33" t="s">
        <v>31</v>
      </c>
      <c r="C33" s="34">
        <v>0</v>
      </c>
      <c r="D33" s="28">
        <v>0</v>
      </c>
      <c r="E33" s="29">
        <v>0</v>
      </c>
      <c r="F33" s="25"/>
    </row>
    <row r="34" s="1" customFormat="1" spans="1:6">
      <c r="A34" s="22">
        <v>2010306</v>
      </c>
      <c r="B34" s="32" t="s">
        <v>32</v>
      </c>
      <c r="C34" s="31">
        <v>0</v>
      </c>
      <c r="D34" s="28">
        <v>0</v>
      </c>
      <c r="E34" s="29">
        <v>0</v>
      </c>
      <c r="F34" s="25"/>
    </row>
    <row r="35" s="1" customFormat="1" spans="1:6">
      <c r="A35" s="22">
        <v>2010309</v>
      </c>
      <c r="B35" s="33" t="s">
        <v>33</v>
      </c>
      <c r="C35" s="31">
        <v>0</v>
      </c>
      <c r="D35" s="28">
        <v>0</v>
      </c>
      <c r="E35" s="29">
        <v>0</v>
      </c>
      <c r="F35" s="25"/>
    </row>
    <row r="36" s="1" customFormat="1" spans="1:6">
      <c r="A36" s="22">
        <v>2010350</v>
      </c>
      <c r="B36" s="33" t="s">
        <v>22</v>
      </c>
      <c r="C36" s="31">
        <v>0</v>
      </c>
      <c r="D36" s="28">
        <v>0</v>
      </c>
      <c r="E36" s="29">
        <v>0</v>
      </c>
      <c r="F36" s="25"/>
    </row>
    <row r="37" s="1" customFormat="1" spans="1:6">
      <c r="A37" s="22">
        <v>2010399</v>
      </c>
      <c r="B37" s="33" t="s">
        <v>34</v>
      </c>
      <c r="C37" s="31">
        <v>626</v>
      </c>
      <c r="D37" s="28">
        <v>0</v>
      </c>
      <c r="E37" s="29">
        <v>60</v>
      </c>
      <c r="F37" s="25">
        <v>9.58466453674122</v>
      </c>
    </row>
    <row r="38" s="1" customFormat="1" spans="1:6">
      <c r="A38" s="22">
        <v>20104</v>
      </c>
      <c r="B38" s="32" t="s">
        <v>35</v>
      </c>
      <c r="C38" s="35">
        <f>SUM(C39:C48)</f>
        <v>423</v>
      </c>
      <c r="D38" s="35">
        <f>SUM(D39:D48)</f>
        <v>581</v>
      </c>
      <c r="E38" s="35">
        <f>SUM(E39:E48)</f>
        <v>430</v>
      </c>
      <c r="F38" s="25">
        <v>101.654846335697</v>
      </c>
    </row>
    <row r="39" s="1" customFormat="1" spans="1:6">
      <c r="A39" s="22">
        <v>2010401</v>
      </c>
      <c r="B39" s="32" t="s">
        <v>13</v>
      </c>
      <c r="C39" s="31">
        <v>404</v>
      </c>
      <c r="D39" s="28">
        <v>556</v>
      </c>
      <c r="E39" s="29">
        <v>405</v>
      </c>
      <c r="F39" s="25">
        <v>100.247524752475</v>
      </c>
    </row>
    <row r="40" s="1" customFormat="1" spans="1:6">
      <c r="A40" s="22">
        <v>2010402</v>
      </c>
      <c r="B40" s="32" t="s">
        <v>14</v>
      </c>
      <c r="C40" s="31">
        <v>0</v>
      </c>
      <c r="D40" s="28">
        <v>0</v>
      </c>
      <c r="E40" s="29">
        <v>0</v>
      </c>
      <c r="F40" s="25"/>
    </row>
    <row r="41" s="1" customFormat="1" spans="1:6">
      <c r="A41" s="22">
        <v>2010403</v>
      </c>
      <c r="B41" s="33" t="s">
        <v>15</v>
      </c>
      <c r="C41" s="31">
        <v>0</v>
      </c>
      <c r="D41" s="28">
        <v>0</v>
      </c>
      <c r="E41" s="29">
        <v>0</v>
      </c>
      <c r="F41" s="25"/>
    </row>
    <row r="42" s="1" customFormat="1" spans="1:6">
      <c r="A42" s="22">
        <v>2010404</v>
      </c>
      <c r="B42" s="33" t="s">
        <v>36</v>
      </c>
      <c r="C42" s="31">
        <v>0</v>
      </c>
      <c r="D42" s="28">
        <v>0</v>
      </c>
      <c r="E42" s="29">
        <v>0</v>
      </c>
      <c r="F42" s="25"/>
    </row>
    <row r="43" s="1" customFormat="1" spans="1:6">
      <c r="A43" s="22">
        <v>2010405</v>
      </c>
      <c r="B43" s="33" t="s">
        <v>37</v>
      </c>
      <c r="C43" s="31">
        <v>0</v>
      </c>
      <c r="D43" s="28">
        <v>0</v>
      </c>
      <c r="E43" s="29">
        <v>0</v>
      </c>
      <c r="F43" s="25"/>
    </row>
    <row r="44" s="1" customFormat="1" spans="1:6">
      <c r="A44" s="22">
        <v>2010406</v>
      </c>
      <c r="B44" s="32" t="s">
        <v>38</v>
      </c>
      <c r="C44" s="31">
        <v>0</v>
      </c>
      <c r="D44" s="28">
        <v>0</v>
      </c>
      <c r="E44" s="29">
        <v>0</v>
      </c>
      <c r="F44" s="25"/>
    </row>
    <row r="45" s="1" customFormat="1" spans="1:6">
      <c r="A45" s="22">
        <v>2010407</v>
      </c>
      <c r="B45" s="32" t="s">
        <v>39</v>
      </c>
      <c r="C45" s="31">
        <v>0</v>
      </c>
      <c r="D45" s="28">
        <v>0</v>
      </c>
      <c r="E45" s="29">
        <v>0</v>
      </c>
      <c r="F45" s="25"/>
    </row>
    <row r="46" s="1" customFormat="1" spans="1:6">
      <c r="A46" s="22">
        <v>2010408</v>
      </c>
      <c r="B46" s="32" t="s">
        <v>40</v>
      </c>
      <c r="C46" s="31">
        <v>0</v>
      </c>
      <c r="D46" s="28">
        <v>0</v>
      </c>
      <c r="E46" s="29">
        <v>0</v>
      </c>
      <c r="F46" s="25"/>
    </row>
    <row r="47" s="1" customFormat="1" spans="1:6">
      <c r="A47" s="22">
        <v>2010450</v>
      </c>
      <c r="B47" s="32" t="s">
        <v>22</v>
      </c>
      <c r="C47" s="31">
        <v>0</v>
      </c>
      <c r="D47" s="28">
        <v>0</v>
      </c>
      <c r="E47" s="29">
        <v>0</v>
      </c>
      <c r="F47" s="25"/>
    </row>
    <row r="48" s="1" customFormat="1" spans="1:6">
      <c r="A48" s="22">
        <v>2010499</v>
      </c>
      <c r="B48" s="33" t="s">
        <v>41</v>
      </c>
      <c r="C48" s="31">
        <v>19</v>
      </c>
      <c r="D48" s="28">
        <v>25</v>
      </c>
      <c r="E48" s="29">
        <v>25</v>
      </c>
      <c r="F48" s="25">
        <v>131.578947368421</v>
      </c>
    </row>
    <row r="49" s="1" customFormat="1" spans="1:6">
      <c r="A49" s="22">
        <v>20105</v>
      </c>
      <c r="B49" s="33" t="s">
        <v>42</v>
      </c>
      <c r="C49" s="35">
        <f>SUM(C50:C59)</f>
        <v>185</v>
      </c>
      <c r="D49" s="35">
        <f>SUM(D50:D59)</f>
        <v>381</v>
      </c>
      <c r="E49" s="35">
        <f>SUM(E50:E59)</f>
        <v>278</v>
      </c>
      <c r="F49" s="25">
        <v>150.27027027027</v>
      </c>
    </row>
    <row r="50" s="1" customFormat="1" spans="1:6">
      <c r="A50" s="22">
        <v>2010501</v>
      </c>
      <c r="B50" s="33" t="s">
        <v>13</v>
      </c>
      <c r="C50" s="31">
        <v>142</v>
      </c>
      <c r="D50" s="28">
        <v>129</v>
      </c>
      <c r="E50" s="29">
        <v>124</v>
      </c>
      <c r="F50" s="25">
        <v>87.3239436619718</v>
      </c>
    </row>
    <row r="51" s="1" customFormat="1" spans="1:6">
      <c r="A51" s="22">
        <v>2010502</v>
      </c>
      <c r="B51" s="31" t="s">
        <v>14</v>
      </c>
      <c r="C51" s="31">
        <v>43</v>
      </c>
      <c r="D51" s="28">
        <v>192</v>
      </c>
      <c r="E51" s="29">
        <v>133</v>
      </c>
      <c r="F51" s="25">
        <v>309.302325581395</v>
      </c>
    </row>
    <row r="52" s="1" customFormat="1" spans="1:6">
      <c r="A52" s="22">
        <v>2010503</v>
      </c>
      <c r="B52" s="32" t="s">
        <v>15</v>
      </c>
      <c r="C52" s="31">
        <v>0</v>
      </c>
      <c r="D52" s="28">
        <v>0</v>
      </c>
      <c r="E52" s="29">
        <v>0</v>
      </c>
      <c r="F52" s="25"/>
    </row>
    <row r="53" s="1" customFormat="1" spans="1:6">
      <c r="A53" s="22">
        <v>2010504</v>
      </c>
      <c r="B53" s="32" t="s">
        <v>43</v>
      </c>
      <c r="C53" s="31">
        <v>0</v>
      </c>
      <c r="D53" s="28">
        <v>0</v>
      </c>
      <c r="E53" s="29">
        <v>0</v>
      </c>
      <c r="F53" s="25"/>
    </row>
    <row r="54" s="1" customFormat="1" spans="1:6">
      <c r="A54" s="22">
        <v>2010505</v>
      </c>
      <c r="B54" s="32" t="s">
        <v>44</v>
      </c>
      <c r="C54" s="31">
        <v>0</v>
      </c>
      <c r="D54" s="28">
        <v>0</v>
      </c>
      <c r="E54" s="29">
        <v>0</v>
      </c>
      <c r="F54" s="25"/>
    </row>
    <row r="55" s="1" customFormat="1" spans="1:6">
      <c r="A55" s="22">
        <v>2010506</v>
      </c>
      <c r="B55" s="33" t="s">
        <v>45</v>
      </c>
      <c r="C55" s="31">
        <v>0</v>
      </c>
      <c r="D55" s="28">
        <v>0</v>
      </c>
      <c r="E55" s="29">
        <v>0</v>
      </c>
      <c r="F55" s="25"/>
    </row>
    <row r="56" s="1" customFormat="1" spans="1:6">
      <c r="A56" s="22">
        <v>2010507</v>
      </c>
      <c r="B56" s="33" t="s">
        <v>46</v>
      </c>
      <c r="C56" s="31">
        <v>0</v>
      </c>
      <c r="D56" s="28">
        <v>60</v>
      </c>
      <c r="E56" s="29">
        <v>21</v>
      </c>
      <c r="F56" s="25"/>
    </row>
    <row r="57" s="1" customFormat="1" spans="1:6">
      <c r="A57" s="22">
        <v>2010508</v>
      </c>
      <c r="B57" s="33" t="s">
        <v>47</v>
      </c>
      <c r="C57" s="31">
        <v>0</v>
      </c>
      <c r="D57" s="28">
        <v>0</v>
      </c>
      <c r="E57" s="29">
        <v>0</v>
      </c>
      <c r="F57" s="25"/>
    </row>
    <row r="58" s="1" customFormat="1" spans="1:6">
      <c r="A58" s="22">
        <v>2010550</v>
      </c>
      <c r="B58" s="32" t="s">
        <v>22</v>
      </c>
      <c r="C58" s="31">
        <v>0</v>
      </c>
      <c r="D58" s="28">
        <v>0</v>
      </c>
      <c r="E58" s="29">
        <v>0</v>
      </c>
      <c r="F58" s="25"/>
    </row>
    <row r="59" s="1" customFormat="1" spans="1:6">
      <c r="A59" s="22">
        <v>2010599</v>
      </c>
      <c r="B59" s="33" t="s">
        <v>48</v>
      </c>
      <c r="C59" s="31">
        <v>0</v>
      </c>
      <c r="D59" s="28">
        <v>0</v>
      </c>
      <c r="E59" s="29">
        <v>0</v>
      </c>
      <c r="F59" s="25"/>
    </row>
    <row r="60" s="1" customFormat="1" spans="1:6">
      <c r="A60" s="22">
        <v>20106</v>
      </c>
      <c r="B60" s="32" t="s">
        <v>49</v>
      </c>
      <c r="C60" s="35">
        <f>SUM(C61:C70)</f>
        <v>1181</v>
      </c>
      <c r="D60" s="35">
        <f>SUM(D61:D70)</f>
        <v>1402</v>
      </c>
      <c r="E60" s="35">
        <f>SUM(E61:E70)</f>
        <v>1035</v>
      </c>
      <c r="F60" s="25">
        <v>87.6375952582557</v>
      </c>
    </row>
    <row r="61" s="1" customFormat="1" spans="1:6">
      <c r="A61" s="22">
        <v>2010601</v>
      </c>
      <c r="B61" s="33" t="s">
        <v>13</v>
      </c>
      <c r="C61" s="31">
        <v>974</v>
      </c>
      <c r="D61" s="28">
        <v>1204</v>
      </c>
      <c r="E61" s="29">
        <v>891</v>
      </c>
      <c r="F61" s="25">
        <v>91.4784394250513</v>
      </c>
    </row>
    <row r="62" s="1" customFormat="1" spans="1:6">
      <c r="A62" s="22">
        <v>2010602</v>
      </c>
      <c r="B62" s="31" t="s">
        <v>14</v>
      </c>
      <c r="C62" s="31">
        <v>40</v>
      </c>
      <c r="D62" s="28">
        <v>0</v>
      </c>
      <c r="E62" s="29">
        <v>144</v>
      </c>
      <c r="F62" s="25">
        <v>360</v>
      </c>
    </row>
    <row r="63" s="1" customFormat="1" spans="1:6">
      <c r="A63" s="22">
        <v>2010603</v>
      </c>
      <c r="B63" s="31" t="s">
        <v>15</v>
      </c>
      <c r="C63" s="31">
        <v>0</v>
      </c>
      <c r="D63" s="28">
        <v>0</v>
      </c>
      <c r="E63" s="29">
        <v>0</v>
      </c>
      <c r="F63" s="25"/>
    </row>
    <row r="64" s="1" customFormat="1" spans="1:6">
      <c r="A64" s="22">
        <v>2010604</v>
      </c>
      <c r="B64" s="31" t="s">
        <v>50</v>
      </c>
      <c r="C64" s="31">
        <v>0</v>
      </c>
      <c r="D64" s="28">
        <v>0</v>
      </c>
      <c r="E64" s="29">
        <v>0</v>
      </c>
      <c r="F64" s="25"/>
    </row>
    <row r="65" s="1" customFormat="1" spans="1:6">
      <c r="A65" s="22">
        <v>2010605</v>
      </c>
      <c r="B65" s="31" t="s">
        <v>51</v>
      </c>
      <c r="C65" s="31">
        <v>0</v>
      </c>
      <c r="D65" s="28">
        <v>0</v>
      </c>
      <c r="E65" s="29">
        <v>0</v>
      </c>
      <c r="F65" s="25"/>
    </row>
    <row r="66" s="1" customFormat="1" spans="1:6">
      <c r="A66" s="22">
        <v>2010606</v>
      </c>
      <c r="B66" s="31" t="s">
        <v>52</v>
      </c>
      <c r="C66" s="31">
        <v>0</v>
      </c>
      <c r="D66" s="28">
        <v>0</v>
      </c>
      <c r="E66" s="29">
        <v>0</v>
      </c>
      <c r="F66" s="25"/>
    </row>
    <row r="67" s="1" customFormat="1" spans="1:6">
      <c r="A67" s="22">
        <v>2010607</v>
      </c>
      <c r="B67" s="32" t="s">
        <v>53</v>
      </c>
      <c r="C67" s="31">
        <v>0</v>
      </c>
      <c r="D67" s="28">
        <v>0</v>
      </c>
      <c r="E67" s="29">
        <v>0</v>
      </c>
      <c r="F67" s="25"/>
    </row>
    <row r="68" s="1" customFormat="1" spans="1:6">
      <c r="A68" s="22">
        <v>2010608</v>
      </c>
      <c r="B68" s="33" t="s">
        <v>54</v>
      </c>
      <c r="C68" s="31">
        <v>0</v>
      </c>
      <c r="D68" s="28">
        <v>0</v>
      </c>
      <c r="E68" s="29">
        <v>0</v>
      </c>
      <c r="F68" s="25"/>
    </row>
    <row r="69" s="1" customFormat="1" spans="1:6">
      <c r="A69" s="22">
        <v>2010650</v>
      </c>
      <c r="B69" s="33" t="s">
        <v>22</v>
      </c>
      <c r="C69" s="31">
        <v>0</v>
      </c>
      <c r="D69" s="28">
        <v>0</v>
      </c>
      <c r="E69" s="29">
        <v>0</v>
      </c>
      <c r="F69" s="25"/>
    </row>
    <row r="70" s="1" customFormat="1" spans="1:6">
      <c r="A70" s="22">
        <v>2010699</v>
      </c>
      <c r="B70" s="33" t="s">
        <v>55</v>
      </c>
      <c r="C70" s="31">
        <v>167</v>
      </c>
      <c r="D70" s="28">
        <v>198</v>
      </c>
      <c r="E70" s="29">
        <v>0</v>
      </c>
      <c r="F70" s="25">
        <v>0</v>
      </c>
    </row>
    <row r="71" s="1" customFormat="1" spans="1:6">
      <c r="A71" s="22">
        <v>20107</v>
      </c>
      <c r="B71" s="32" t="s">
        <v>56</v>
      </c>
      <c r="C71" s="35">
        <f>SUM(C72:C78)</f>
        <v>1696</v>
      </c>
      <c r="D71" s="35">
        <f>SUM(D72:D78)</f>
        <v>4</v>
      </c>
      <c r="E71" s="35">
        <f>SUM(E72:E78)</f>
        <v>0</v>
      </c>
      <c r="F71" s="25">
        <v>0</v>
      </c>
    </row>
    <row r="72" s="1" customFormat="1" spans="1:6">
      <c r="A72" s="22">
        <v>2010701</v>
      </c>
      <c r="B72" s="32" t="s">
        <v>13</v>
      </c>
      <c r="C72" s="31">
        <v>0</v>
      </c>
      <c r="D72" s="28">
        <v>4</v>
      </c>
      <c r="E72" s="29">
        <v>0</v>
      </c>
      <c r="F72" s="25"/>
    </row>
    <row r="73" s="1" customFormat="1" spans="1:6">
      <c r="A73" s="22">
        <v>2010702</v>
      </c>
      <c r="B73" s="32" t="s">
        <v>14</v>
      </c>
      <c r="C73" s="31">
        <v>0</v>
      </c>
      <c r="D73" s="28">
        <v>0</v>
      </c>
      <c r="E73" s="29">
        <v>0</v>
      </c>
      <c r="F73" s="25"/>
    </row>
    <row r="74" s="1" customFormat="1" spans="1:6">
      <c r="A74" s="22">
        <v>2010703</v>
      </c>
      <c r="B74" s="33" t="s">
        <v>15</v>
      </c>
      <c r="C74" s="31">
        <v>0</v>
      </c>
      <c r="D74" s="28">
        <v>0</v>
      </c>
      <c r="E74" s="29">
        <v>0</v>
      </c>
      <c r="F74" s="25"/>
    </row>
    <row r="75" s="1" customFormat="1" spans="1:6">
      <c r="A75" s="22">
        <v>2010709</v>
      </c>
      <c r="B75" s="32" t="s">
        <v>53</v>
      </c>
      <c r="C75" s="31">
        <v>0</v>
      </c>
      <c r="D75" s="28">
        <v>0</v>
      </c>
      <c r="E75" s="29">
        <v>0</v>
      </c>
      <c r="F75" s="25"/>
    </row>
    <row r="76" s="1" customFormat="1" spans="1:6">
      <c r="A76" s="22">
        <v>2010710</v>
      </c>
      <c r="B76" s="33" t="s">
        <v>57</v>
      </c>
      <c r="C76" s="31">
        <v>0</v>
      </c>
      <c r="D76" s="28">
        <v>0</v>
      </c>
      <c r="E76" s="29">
        <v>0</v>
      </c>
      <c r="F76" s="25"/>
    </row>
    <row r="77" s="1" customFormat="1" spans="1:6">
      <c r="A77" s="22">
        <v>2010750</v>
      </c>
      <c r="B77" s="33" t="s">
        <v>22</v>
      </c>
      <c r="C77" s="31">
        <v>0</v>
      </c>
      <c r="D77" s="28">
        <v>0</v>
      </c>
      <c r="E77" s="29">
        <v>0</v>
      </c>
      <c r="F77" s="25"/>
    </row>
    <row r="78" s="1" customFormat="1" spans="1:6">
      <c r="A78" s="22">
        <v>2010799</v>
      </c>
      <c r="B78" s="33" t="s">
        <v>58</v>
      </c>
      <c r="C78" s="31">
        <v>1696</v>
      </c>
      <c r="D78" s="28">
        <v>0</v>
      </c>
      <c r="E78" s="29">
        <v>0</v>
      </c>
      <c r="F78" s="25">
        <v>0</v>
      </c>
    </row>
    <row r="79" s="1" customFormat="1" spans="1:6">
      <c r="A79" s="22">
        <v>20108</v>
      </c>
      <c r="B79" s="33" t="s">
        <v>59</v>
      </c>
      <c r="C79" s="35">
        <f>SUM(C80:C87)</f>
        <v>339</v>
      </c>
      <c r="D79" s="35">
        <f>SUM(D80:D87)</f>
        <v>721</v>
      </c>
      <c r="E79" s="35">
        <f>SUM(E80:E87)</f>
        <v>440</v>
      </c>
      <c r="F79" s="25">
        <v>129.793510324484</v>
      </c>
    </row>
    <row r="80" s="1" customFormat="1" spans="1:6">
      <c r="A80" s="22">
        <v>2010801</v>
      </c>
      <c r="B80" s="32" t="s">
        <v>13</v>
      </c>
      <c r="C80" s="31">
        <v>324</v>
      </c>
      <c r="D80" s="28">
        <v>416</v>
      </c>
      <c r="E80" s="29">
        <v>312</v>
      </c>
      <c r="F80" s="25">
        <v>96.2962962962963</v>
      </c>
    </row>
    <row r="81" s="1" customFormat="1" spans="1:6">
      <c r="A81" s="22">
        <v>2010802</v>
      </c>
      <c r="B81" s="32" t="s">
        <v>14</v>
      </c>
      <c r="C81" s="31">
        <v>0</v>
      </c>
      <c r="D81" s="28">
        <v>0</v>
      </c>
      <c r="E81" s="29">
        <v>0</v>
      </c>
      <c r="F81" s="25"/>
    </row>
    <row r="82" s="1" customFormat="1" spans="1:6">
      <c r="A82" s="22">
        <v>2010803</v>
      </c>
      <c r="B82" s="32" t="s">
        <v>15</v>
      </c>
      <c r="C82" s="31">
        <v>0</v>
      </c>
      <c r="D82" s="28">
        <v>0</v>
      </c>
      <c r="E82" s="29">
        <v>0</v>
      </c>
      <c r="F82" s="25"/>
    </row>
    <row r="83" s="1" customFormat="1" spans="1:6">
      <c r="A83" s="22">
        <v>2010804</v>
      </c>
      <c r="B83" s="33" t="s">
        <v>60</v>
      </c>
      <c r="C83" s="31">
        <v>15</v>
      </c>
      <c r="D83" s="28">
        <v>305</v>
      </c>
      <c r="E83" s="29">
        <v>128</v>
      </c>
      <c r="F83" s="25">
        <v>853.333333333333</v>
      </c>
    </row>
    <row r="84" s="1" customFormat="1" spans="1:6">
      <c r="A84" s="22">
        <v>2010805</v>
      </c>
      <c r="B84" s="33" t="s">
        <v>61</v>
      </c>
      <c r="C84" s="31">
        <v>0</v>
      </c>
      <c r="D84" s="28">
        <v>0</v>
      </c>
      <c r="E84" s="29">
        <v>0</v>
      </c>
      <c r="F84" s="25"/>
    </row>
    <row r="85" s="1" customFormat="1" spans="1:6">
      <c r="A85" s="22">
        <v>2010806</v>
      </c>
      <c r="B85" s="33" t="s">
        <v>53</v>
      </c>
      <c r="C85" s="31">
        <v>0</v>
      </c>
      <c r="D85" s="28">
        <v>0</v>
      </c>
      <c r="E85" s="29">
        <v>0</v>
      </c>
      <c r="F85" s="25"/>
    </row>
    <row r="86" s="1" customFormat="1" spans="1:6">
      <c r="A86" s="22">
        <v>2010850</v>
      </c>
      <c r="B86" s="33" t="s">
        <v>22</v>
      </c>
      <c r="C86" s="31">
        <v>0</v>
      </c>
      <c r="D86" s="28">
        <v>0</v>
      </c>
      <c r="E86" s="29">
        <v>0</v>
      </c>
      <c r="F86" s="25"/>
    </row>
    <row r="87" s="1" customFormat="1" spans="1:6">
      <c r="A87" s="22">
        <v>2010899</v>
      </c>
      <c r="B87" s="31" t="s">
        <v>62</v>
      </c>
      <c r="C87" s="31">
        <v>0</v>
      </c>
      <c r="D87" s="28">
        <v>0</v>
      </c>
      <c r="E87" s="29">
        <v>0</v>
      </c>
      <c r="F87" s="25"/>
    </row>
    <row r="88" s="1" customFormat="1" spans="1:6">
      <c r="A88" s="22">
        <v>20109</v>
      </c>
      <c r="B88" s="32" t="s">
        <v>63</v>
      </c>
      <c r="C88" s="35">
        <f>SUM(C89:C100)</f>
        <v>0</v>
      </c>
      <c r="D88" s="35">
        <f>SUM(D89:D100)</f>
        <v>0</v>
      </c>
      <c r="E88" s="35">
        <f>SUM(E89:E100)</f>
        <v>0</v>
      </c>
      <c r="F88" s="25"/>
    </row>
    <row r="89" s="1" customFormat="1" spans="1:6">
      <c r="A89" s="22">
        <v>2010901</v>
      </c>
      <c r="B89" s="32" t="s">
        <v>13</v>
      </c>
      <c r="C89" s="31">
        <v>0</v>
      </c>
      <c r="D89" s="28">
        <v>0</v>
      </c>
      <c r="E89" s="29">
        <v>0</v>
      </c>
      <c r="F89" s="25"/>
    </row>
    <row r="90" s="1" customFormat="1" spans="1:6">
      <c r="A90" s="22">
        <v>2010902</v>
      </c>
      <c r="B90" s="33" t="s">
        <v>14</v>
      </c>
      <c r="C90" s="31">
        <v>0</v>
      </c>
      <c r="D90" s="28">
        <v>0</v>
      </c>
      <c r="E90" s="29">
        <v>0</v>
      </c>
      <c r="F90" s="25"/>
    </row>
    <row r="91" s="1" customFormat="1" spans="1:6">
      <c r="A91" s="22">
        <v>2010903</v>
      </c>
      <c r="B91" s="33" t="s">
        <v>15</v>
      </c>
      <c r="C91" s="31">
        <v>0</v>
      </c>
      <c r="D91" s="28">
        <v>0</v>
      </c>
      <c r="E91" s="29">
        <v>0</v>
      </c>
      <c r="F91" s="25"/>
    </row>
    <row r="92" s="1" customFormat="1" spans="1:6">
      <c r="A92" s="22">
        <v>2010905</v>
      </c>
      <c r="B92" s="32" t="s">
        <v>64</v>
      </c>
      <c r="C92" s="31">
        <v>0</v>
      </c>
      <c r="D92" s="28">
        <v>0</v>
      </c>
      <c r="E92" s="29">
        <v>0</v>
      </c>
      <c r="F92" s="25"/>
    </row>
    <row r="93" s="1" customFormat="1" spans="1:6">
      <c r="A93" s="22">
        <v>2010907</v>
      </c>
      <c r="B93" s="32" t="s">
        <v>65</v>
      </c>
      <c r="C93" s="31">
        <v>0</v>
      </c>
      <c r="D93" s="28">
        <v>0</v>
      </c>
      <c r="E93" s="29">
        <v>0</v>
      </c>
      <c r="F93" s="25"/>
    </row>
    <row r="94" s="1" customFormat="1" spans="1:6">
      <c r="A94" s="22">
        <v>2010908</v>
      </c>
      <c r="B94" s="32" t="s">
        <v>53</v>
      </c>
      <c r="C94" s="31">
        <v>0</v>
      </c>
      <c r="D94" s="28">
        <v>0</v>
      </c>
      <c r="E94" s="29">
        <v>0</v>
      </c>
      <c r="F94" s="25"/>
    </row>
    <row r="95" s="1" customFormat="1" spans="1:6">
      <c r="A95" s="22">
        <v>2010909</v>
      </c>
      <c r="B95" s="32" t="s">
        <v>66</v>
      </c>
      <c r="C95" s="31">
        <v>0</v>
      </c>
      <c r="D95" s="28">
        <v>0</v>
      </c>
      <c r="E95" s="29">
        <v>0</v>
      </c>
      <c r="F95" s="25"/>
    </row>
    <row r="96" s="1" customFormat="1" spans="1:6">
      <c r="A96" s="22">
        <v>2010910</v>
      </c>
      <c r="B96" s="32" t="s">
        <v>67</v>
      </c>
      <c r="C96" s="31">
        <v>0</v>
      </c>
      <c r="D96" s="28">
        <v>0</v>
      </c>
      <c r="E96" s="29">
        <v>0</v>
      </c>
      <c r="F96" s="25"/>
    </row>
    <row r="97" s="1" customFormat="1" spans="1:6">
      <c r="A97" s="22">
        <v>2010911</v>
      </c>
      <c r="B97" s="32" t="s">
        <v>68</v>
      </c>
      <c r="C97" s="31">
        <v>0</v>
      </c>
      <c r="D97" s="28">
        <v>0</v>
      </c>
      <c r="E97" s="29">
        <v>0</v>
      </c>
      <c r="F97" s="25"/>
    </row>
    <row r="98" s="1" customFormat="1" spans="1:6">
      <c r="A98" s="22">
        <v>2010912</v>
      </c>
      <c r="B98" s="32" t="s">
        <v>69</v>
      </c>
      <c r="C98" s="31">
        <v>0</v>
      </c>
      <c r="D98" s="28">
        <v>0</v>
      </c>
      <c r="E98" s="29">
        <v>0</v>
      </c>
      <c r="F98" s="25"/>
    </row>
    <row r="99" s="1" customFormat="1" spans="1:6">
      <c r="A99" s="22">
        <v>2010950</v>
      </c>
      <c r="B99" s="33" t="s">
        <v>22</v>
      </c>
      <c r="C99" s="31">
        <v>0</v>
      </c>
      <c r="D99" s="28">
        <v>0</v>
      </c>
      <c r="E99" s="29">
        <v>0</v>
      </c>
      <c r="F99" s="25"/>
    </row>
    <row r="100" s="1" customFormat="1" spans="1:6">
      <c r="A100" s="22">
        <v>2010999</v>
      </c>
      <c r="B100" s="33" t="s">
        <v>70</v>
      </c>
      <c r="C100" s="31">
        <v>0</v>
      </c>
      <c r="D100" s="28">
        <v>0</v>
      </c>
      <c r="E100" s="29">
        <v>0</v>
      </c>
      <c r="F100" s="25"/>
    </row>
    <row r="101" s="1" customFormat="1" spans="1:6">
      <c r="A101" s="22">
        <v>20111</v>
      </c>
      <c r="B101" s="31" t="s">
        <v>71</v>
      </c>
      <c r="C101" s="36">
        <f>SUM(C102:C109)</f>
        <v>2283</v>
      </c>
      <c r="D101" s="36">
        <f>SUM(D102:D109)</f>
        <v>2373</v>
      </c>
      <c r="E101" s="36">
        <f>SUM(E102:E109)</f>
        <v>2268</v>
      </c>
      <c r="F101" s="25">
        <v>99.3429697766097</v>
      </c>
    </row>
    <row r="102" s="1" customFormat="1" spans="1:6">
      <c r="A102" s="22">
        <v>2011101</v>
      </c>
      <c r="B102" s="32" t="s">
        <v>13</v>
      </c>
      <c r="C102" s="31">
        <v>2045</v>
      </c>
      <c r="D102" s="28">
        <v>2102</v>
      </c>
      <c r="E102" s="29">
        <v>1325</v>
      </c>
      <c r="F102" s="25">
        <v>64.7921760391198</v>
      </c>
    </row>
    <row r="103" s="1" customFormat="1" spans="1:6">
      <c r="A103" s="22">
        <v>2011102</v>
      </c>
      <c r="B103" s="32" t="s">
        <v>14</v>
      </c>
      <c r="C103" s="31">
        <v>238</v>
      </c>
      <c r="D103" s="28">
        <v>271</v>
      </c>
      <c r="E103" s="29">
        <v>918</v>
      </c>
      <c r="F103" s="25">
        <v>385.714285714286</v>
      </c>
    </row>
    <row r="104" s="1" customFormat="1" spans="1:6">
      <c r="A104" s="22">
        <v>2011103</v>
      </c>
      <c r="B104" s="32" t="s">
        <v>15</v>
      </c>
      <c r="C104" s="31">
        <v>0</v>
      </c>
      <c r="D104" s="28">
        <v>0</v>
      </c>
      <c r="E104" s="29">
        <v>0</v>
      </c>
      <c r="F104" s="25"/>
    </row>
    <row r="105" s="1" customFormat="1" spans="1:6">
      <c r="A105" s="22">
        <v>2011104</v>
      </c>
      <c r="B105" s="33" t="s">
        <v>72</v>
      </c>
      <c r="C105" s="31">
        <v>0</v>
      </c>
      <c r="D105" s="28">
        <v>0</v>
      </c>
      <c r="E105" s="29">
        <v>0</v>
      </c>
      <c r="F105" s="25"/>
    </row>
    <row r="106" s="1" customFormat="1" spans="1:6">
      <c r="A106" s="22">
        <v>2011105</v>
      </c>
      <c r="B106" s="33" t="s">
        <v>73</v>
      </c>
      <c r="C106" s="31">
        <v>0</v>
      </c>
      <c r="D106" s="28">
        <v>0</v>
      </c>
      <c r="E106" s="29">
        <v>0</v>
      </c>
      <c r="F106" s="25"/>
    </row>
    <row r="107" s="1" customFormat="1" spans="1:6">
      <c r="A107" s="22">
        <v>2011106</v>
      </c>
      <c r="B107" s="33" t="s">
        <v>74</v>
      </c>
      <c r="C107" s="31">
        <v>0</v>
      </c>
      <c r="D107" s="28">
        <v>0</v>
      </c>
      <c r="E107" s="29">
        <v>0</v>
      </c>
      <c r="F107" s="25"/>
    </row>
    <row r="108" s="1" customFormat="1" spans="1:6">
      <c r="A108" s="22">
        <v>2011150</v>
      </c>
      <c r="B108" s="32" t="s">
        <v>22</v>
      </c>
      <c r="C108" s="31">
        <v>0</v>
      </c>
      <c r="D108" s="28">
        <v>0</v>
      </c>
      <c r="E108" s="29">
        <v>0</v>
      </c>
      <c r="F108" s="25"/>
    </row>
    <row r="109" s="1" customFormat="1" spans="1:6">
      <c r="A109" s="22">
        <v>2011199</v>
      </c>
      <c r="B109" s="32" t="s">
        <v>75</v>
      </c>
      <c r="C109" s="31">
        <v>0</v>
      </c>
      <c r="D109" s="28">
        <v>0</v>
      </c>
      <c r="E109" s="29">
        <v>25</v>
      </c>
      <c r="F109" s="25"/>
    </row>
    <row r="110" s="1" customFormat="1" spans="1:6">
      <c r="A110" s="22">
        <v>20113</v>
      </c>
      <c r="B110" s="31" t="s">
        <v>76</v>
      </c>
      <c r="C110" s="36">
        <f>SUM(C111:C120)</f>
        <v>12</v>
      </c>
      <c r="D110" s="36">
        <f>SUM(D111:D120)</f>
        <v>332</v>
      </c>
      <c r="E110" s="36">
        <f>SUM(E111:E120)</f>
        <v>20</v>
      </c>
      <c r="F110" s="25">
        <v>166.666666666667</v>
      </c>
    </row>
    <row r="111" s="1" customFormat="1" spans="1:6">
      <c r="A111" s="22">
        <v>2011301</v>
      </c>
      <c r="B111" s="32" t="s">
        <v>13</v>
      </c>
      <c r="C111" s="37">
        <v>0</v>
      </c>
      <c r="D111" s="28">
        <v>332</v>
      </c>
      <c r="E111" s="29">
        <v>0</v>
      </c>
      <c r="F111" s="25"/>
    </row>
    <row r="112" s="1" customFormat="1" spans="1:6">
      <c r="A112" s="22">
        <v>2011302</v>
      </c>
      <c r="B112" s="32" t="s">
        <v>14</v>
      </c>
      <c r="C112" s="37">
        <v>0</v>
      </c>
      <c r="D112" s="28">
        <v>0</v>
      </c>
      <c r="E112" s="29">
        <v>0</v>
      </c>
      <c r="F112" s="25"/>
    </row>
    <row r="113" s="1" customFormat="1" spans="1:6">
      <c r="A113" s="22">
        <v>2011303</v>
      </c>
      <c r="B113" s="32" t="s">
        <v>15</v>
      </c>
      <c r="C113" s="31">
        <v>0</v>
      </c>
      <c r="D113" s="28">
        <v>0</v>
      </c>
      <c r="E113" s="29">
        <v>0</v>
      </c>
      <c r="F113" s="25"/>
    </row>
    <row r="114" s="1" customFormat="1" spans="1:6">
      <c r="A114" s="22">
        <v>2011304</v>
      </c>
      <c r="B114" s="33" t="s">
        <v>77</v>
      </c>
      <c r="C114" s="31">
        <v>0</v>
      </c>
      <c r="D114" s="28">
        <v>0</v>
      </c>
      <c r="E114" s="29">
        <v>0</v>
      </c>
      <c r="F114" s="25"/>
    </row>
    <row r="115" s="1" customFormat="1" spans="1:6">
      <c r="A115" s="22">
        <v>2011305</v>
      </c>
      <c r="B115" s="33" t="s">
        <v>78</v>
      </c>
      <c r="C115" s="31">
        <v>0</v>
      </c>
      <c r="D115" s="28">
        <v>0</v>
      </c>
      <c r="E115" s="29">
        <v>0</v>
      </c>
      <c r="F115" s="25"/>
    </row>
    <row r="116" s="1" customFormat="1" spans="1:6">
      <c r="A116" s="22">
        <v>2011306</v>
      </c>
      <c r="B116" s="33" t="s">
        <v>79</v>
      </c>
      <c r="C116" s="31">
        <v>0</v>
      </c>
      <c r="D116" s="28">
        <v>0</v>
      </c>
      <c r="E116" s="29">
        <v>0</v>
      </c>
      <c r="F116" s="25"/>
    </row>
    <row r="117" s="1" customFormat="1" spans="1:6">
      <c r="A117" s="22">
        <v>2011307</v>
      </c>
      <c r="B117" s="32" t="s">
        <v>80</v>
      </c>
      <c r="C117" s="31">
        <v>0</v>
      </c>
      <c r="D117" s="28">
        <v>0</v>
      </c>
      <c r="E117" s="29">
        <v>0</v>
      </c>
      <c r="F117" s="25"/>
    </row>
    <row r="118" s="1" customFormat="1" spans="1:6">
      <c r="A118" s="22">
        <v>2011308</v>
      </c>
      <c r="B118" s="32" t="s">
        <v>81</v>
      </c>
      <c r="C118" s="31">
        <v>12</v>
      </c>
      <c r="D118" s="28">
        <v>0</v>
      </c>
      <c r="E118" s="29">
        <v>20</v>
      </c>
      <c r="F118" s="25">
        <v>166.666666666667</v>
      </c>
    </row>
    <row r="119" s="1" customFormat="1" spans="1:6">
      <c r="A119" s="22">
        <v>2011350</v>
      </c>
      <c r="B119" s="32" t="s">
        <v>22</v>
      </c>
      <c r="C119" s="31">
        <v>0</v>
      </c>
      <c r="D119" s="28">
        <v>0</v>
      </c>
      <c r="E119" s="29">
        <v>0</v>
      </c>
      <c r="F119" s="25"/>
    </row>
    <row r="120" s="1" customFormat="1" spans="1:6">
      <c r="A120" s="22">
        <v>2011399</v>
      </c>
      <c r="B120" s="33" t="s">
        <v>82</v>
      </c>
      <c r="C120" s="31">
        <v>0</v>
      </c>
      <c r="D120" s="28">
        <v>0</v>
      </c>
      <c r="E120" s="29">
        <v>0</v>
      </c>
      <c r="F120" s="25"/>
    </row>
    <row r="121" s="1" customFormat="1" spans="1:6">
      <c r="A121" s="22">
        <v>20114</v>
      </c>
      <c r="B121" s="33" t="s">
        <v>83</v>
      </c>
      <c r="C121" s="36">
        <f>SUM(C122:C132)</f>
        <v>0</v>
      </c>
      <c r="D121" s="36">
        <f>SUM(D122:D132)</f>
        <v>3</v>
      </c>
      <c r="E121" s="36">
        <f>SUM(E122:E132)</f>
        <v>3</v>
      </c>
      <c r="F121" s="25"/>
    </row>
    <row r="122" s="1" customFormat="1" spans="1:6">
      <c r="A122" s="22">
        <v>2011401</v>
      </c>
      <c r="B122" s="33" t="s">
        <v>13</v>
      </c>
      <c r="C122" s="31">
        <v>0</v>
      </c>
      <c r="D122" s="28">
        <v>0</v>
      </c>
      <c r="E122" s="29">
        <v>0</v>
      </c>
      <c r="F122" s="25"/>
    </row>
    <row r="123" s="1" customFormat="1" spans="1:6">
      <c r="A123" s="22">
        <v>2011402</v>
      </c>
      <c r="B123" s="31" t="s">
        <v>14</v>
      </c>
      <c r="C123" s="31">
        <v>0</v>
      </c>
      <c r="D123" s="28">
        <v>0</v>
      </c>
      <c r="E123" s="29">
        <v>0</v>
      </c>
      <c r="F123" s="25"/>
    </row>
    <row r="124" s="1" customFormat="1" spans="1:6">
      <c r="A124" s="22">
        <v>2011403</v>
      </c>
      <c r="B124" s="32" t="s">
        <v>15</v>
      </c>
      <c r="C124" s="31">
        <v>0</v>
      </c>
      <c r="D124" s="28">
        <v>0</v>
      </c>
      <c r="E124" s="29">
        <v>0</v>
      </c>
      <c r="F124" s="25"/>
    </row>
    <row r="125" s="1" customFormat="1" spans="1:6">
      <c r="A125" s="22">
        <v>2011404</v>
      </c>
      <c r="B125" s="32" t="s">
        <v>84</v>
      </c>
      <c r="C125" s="31">
        <v>0</v>
      </c>
      <c r="D125" s="28">
        <v>0</v>
      </c>
      <c r="E125" s="29">
        <v>0</v>
      </c>
      <c r="F125" s="25"/>
    </row>
    <row r="126" s="1" customFormat="1" spans="1:6">
      <c r="A126" s="22">
        <v>2011405</v>
      </c>
      <c r="B126" s="32" t="s">
        <v>85</v>
      </c>
      <c r="C126" s="31">
        <v>0</v>
      </c>
      <c r="D126" s="28">
        <v>0</v>
      </c>
      <c r="E126" s="29">
        <v>0</v>
      </c>
      <c r="F126" s="25"/>
    </row>
    <row r="127" s="1" customFormat="1" spans="1:6">
      <c r="A127" s="22">
        <v>2011408</v>
      </c>
      <c r="B127" s="33" t="s">
        <v>86</v>
      </c>
      <c r="C127" s="31">
        <v>0</v>
      </c>
      <c r="D127" s="28">
        <v>0</v>
      </c>
      <c r="E127" s="29">
        <v>0</v>
      </c>
      <c r="F127" s="25"/>
    </row>
    <row r="128" s="1" customFormat="1" spans="1:6">
      <c r="A128" s="22">
        <v>2011409</v>
      </c>
      <c r="B128" s="32" t="s">
        <v>87</v>
      </c>
      <c r="C128" s="31">
        <v>0</v>
      </c>
      <c r="D128" s="28">
        <v>0</v>
      </c>
      <c r="E128" s="29">
        <v>0</v>
      </c>
      <c r="F128" s="25"/>
    </row>
    <row r="129" s="1" customFormat="1" spans="1:6">
      <c r="A129" s="22">
        <v>2011410</v>
      </c>
      <c r="B129" s="32" t="s">
        <v>88</v>
      </c>
      <c r="C129" s="31">
        <v>0</v>
      </c>
      <c r="D129" s="28">
        <v>0</v>
      </c>
      <c r="E129" s="29">
        <v>0</v>
      </c>
      <c r="F129" s="25"/>
    </row>
    <row r="130" s="1" customFormat="1" spans="1:6">
      <c r="A130" s="22">
        <v>2011411</v>
      </c>
      <c r="B130" s="32" t="s">
        <v>89</v>
      </c>
      <c r="C130" s="31">
        <v>0</v>
      </c>
      <c r="D130" s="28">
        <v>0</v>
      </c>
      <c r="E130" s="29">
        <v>0</v>
      </c>
      <c r="F130" s="25"/>
    </row>
    <row r="131" s="1" customFormat="1" spans="1:6">
      <c r="A131" s="22">
        <v>2011450</v>
      </c>
      <c r="B131" s="32" t="s">
        <v>22</v>
      </c>
      <c r="C131" s="31">
        <v>0</v>
      </c>
      <c r="D131" s="28">
        <v>0</v>
      </c>
      <c r="E131" s="29">
        <v>0</v>
      </c>
      <c r="F131" s="25"/>
    </row>
    <row r="132" s="1" customFormat="1" spans="1:6">
      <c r="A132" s="22">
        <v>2011499</v>
      </c>
      <c r="B132" s="32" t="s">
        <v>90</v>
      </c>
      <c r="C132" s="31">
        <v>0</v>
      </c>
      <c r="D132" s="28">
        <v>3</v>
      </c>
      <c r="E132" s="29">
        <v>3</v>
      </c>
      <c r="F132" s="25"/>
    </row>
    <row r="133" s="1" customFormat="1" spans="1:6">
      <c r="A133" s="22">
        <v>20123</v>
      </c>
      <c r="B133" s="32" t="s">
        <v>91</v>
      </c>
      <c r="C133" s="36">
        <f>SUM(C134:C139)</f>
        <v>0</v>
      </c>
      <c r="D133" s="36">
        <f>SUM(D134:D139)</f>
        <v>5</v>
      </c>
      <c r="E133" s="36">
        <f>SUM(E134:E139)</f>
        <v>5</v>
      </c>
      <c r="F133" s="25"/>
    </row>
    <row r="134" s="1" customFormat="1" spans="1:6">
      <c r="A134" s="22">
        <v>2012301</v>
      </c>
      <c r="B134" s="32" t="s">
        <v>13</v>
      </c>
      <c r="C134" s="31">
        <v>0</v>
      </c>
      <c r="D134" s="28">
        <v>0</v>
      </c>
      <c r="E134" s="29">
        <v>5</v>
      </c>
      <c r="F134" s="25"/>
    </row>
    <row r="135" s="1" customFormat="1" spans="1:6">
      <c r="A135" s="22">
        <v>2012302</v>
      </c>
      <c r="B135" s="32" t="s">
        <v>14</v>
      </c>
      <c r="C135" s="31">
        <v>0</v>
      </c>
      <c r="D135" s="28">
        <v>0</v>
      </c>
      <c r="E135" s="29">
        <v>0</v>
      </c>
      <c r="F135" s="25"/>
    </row>
    <row r="136" s="1" customFormat="1" spans="1:6">
      <c r="A136" s="22">
        <v>2012303</v>
      </c>
      <c r="B136" s="33" t="s">
        <v>15</v>
      </c>
      <c r="C136" s="31">
        <v>0</v>
      </c>
      <c r="D136" s="28">
        <v>0</v>
      </c>
      <c r="E136" s="29">
        <v>0</v>
      </c>
      <c r="F136" s="25"/>
    </row>
    <row r="137" s="1" customFormat="1" spans="1:6">
      <c r="A137" s="22">
        <v>2012304</v>
      </c>
      <c r="B137" s="33" t="s">
        <v>92</v>
      </c>
      <c r="C137" s="31">
        <v>0</v>
      </c>
      <c r="D137" s="28">
        <v>0</v>
      </c>
      <c r="E137" s="29">
        <v>0</v>
      </c>
      <c r="F137" s="25"/>
    </row>
    <row r="138" s="1" customFormat="1" spans="1:6">
      <c r="A138" s="22">
        <v>2012350</v>
      </c>
      <c r="B138" s="33" t="s">
        <v>22</v>
      </c>
      <c r="C138" s="31">
        <v>0</v>
      </c>
      <c r="D138" s="28">
        <v>0</v>
      </c>
      <c r="E138" s="29">
        <v>0</v>
      </c>
      <c r="F138" s="25"/>
    </row>
    <row r="139" s="1" customFormat="1" spans="1:6">
      <c r="A139" s="22">
        <v>2012399</v>
      </c>
      <c r="B139" s="31" t="s">
        <v>93</v>
      </c>
      <c r="C139" s="31">
        <v>0</v>
      </c>
      <c r="D139" s="28">
        <v>5</v>
      </c>
      <c r="E139" s="29">
        <v>0</v>
      </c>
      <c r="F139" s="25"/>
    </row>
    <row r="140" s="1" customFormat="1" spans="1:6">
      <c r="A140" s="22">
        <v>20125</v>
      </c>
      <c r="B140" s="32" t="s">
        <v>94</v>
      </c>
      <c r="C140" s="36">
        <f>SUM(C141:C147)</f>
        <v>0</v>
      </c>
      <c r="D140" s="36">
        <f>SUM(D141:D147)</f>
        <v>0</v>
      </c>
      <c r="E140" s="36">
        <f>SUM(E141:E147)</f>
        <v>0</v>
      </c>
      <c r="F140" s="25"/>
    </row>
    <row r="141" s="1" customFormat="1" spans="1:6">
      <c r="A141" s="22">
        <v>2012501</v>
      </c>
      <c r="B141" s="32" t="s">
        <v>13</v>
      </c>
      <c r="C141" s="31">
        <v>0</v>
      </c>
      <c r="D141" s="28">
        <v>0</v>
      </c>
      <c r="E141" s="29">
        <v>0</v>
      </c>
      <c r="F141" s="25"/>
    </row>
    <row r="142" s="1" customFormat="1" spans="1:6">
      <c r="A142" s="22">
        <v>2012502</v>
      </c>
      <c r="B142" s="33" t="s">
        <v>14</v>
      </c>
      <c r="C142" s="31">
        <v>0</v>
      </c>
      <c r="D142" s="28">
        <v>0</v>
      </c>
      <c r="E142" s="29">
        <v>0</v>
      </c>
      <c r="F142" s="25"/>
    </row>
    <row r="143" s="1" customFormat="1" spans="1:6">
      <c r="A143" s="22">
        <v>2012503</v>
      </c>
      <c r="B143" s="33" t="s">
        <v>15</v>
      </c>
      <c r="C143" s="31">
        <v>0</v>
      </c>
      <c r="D143" s="28">
        <v>0</v>
      </c>
      <c r="E143" s="29">
        <v>0</v>
      </c>
      <c r="F143" s="25"/>
    </row>
    <row r="144" s="1" customFormat="1" spans="1:6">
      <c r="A144" s="22">
        <v>2012504</v>
      </c>
      <c r="B144" s="33" t="s">
        <v>95</v>
      </c>
      <c r="C144" s="31">
        <v>0</v>
      </c>
      <c r="D144" s="28">
        <v>0</v>
      </c>
      <c r="E144" s="29">
        <v>0</v>
      </c>
      <c r="F144" s="25"/>
    </row>
    <row r="145" s="1" customFormat="1" spans="1:6">
      <c r="A145" s="22">
        <v>2012505</v>
      </c>
      <c r="B145" s="31" t="s">
        <v>96</v>
      </c>
      <c r="C145" s="31">
        <v>0</v>
      </c>
      <c r="D145" s="28">
        <v>0</v>
      </c>
      <c r="E145" s="29">
        <v>0</v>
      </c>
      <c r="F145" s="25"/>
    </row>
    <row r="146" s="1" customFormat="1" spans="1:6">
      <c r="A146" s="22">
        <v>2012550</v>
      </c>
      <c r="B146" s="32" t="s">
        <v>22</v>
      </c>
      <c r="C146" s="31">
        <v>0</v>
      </c>
      <c r="D146" s="28">
        <v>0</v>
      </c>
      <c r="E146" s="29">
        <v>0</v>
      </c>
      <c r="F146" s="25"/>
    </row>
    <row r="147" s="1" customFormat="1" spans="1:6">
      <c r="A147" s="22">
        <v>2012599</v>
      </c>
      <c r="B147" s="32" t="s">
        <v>97</v>
      </c>
      <c r="C147" s="31">
        <v>0</v>
      </c>
      <c r="D147" s="28">
        <v>0</v>
      </c>
      <c r="E147" s="29">
        <v>0</v>
      </c>
      <c r="F147" s="25"/>
    </row>
    <row r="148" s="1" customFormat="1" spans="1:6">
      <c r="A148" s="22">
        <v>20126</v>
      </c>
      <c r="B148" s="33" t="s">
        <v>98</v>
      </c>
      <c r="C148" s="36">
        <f>SUM(C149:C153)</f>
        <v>123</v>
      </c>
      <c r="D148" s="36">
        <f>SUM(D149:D153)</f>
        <v>15</v>
      </c>
      <c r="E148" s="36">
        <f>SUM(E149:E153)</f>
        <v>15</v>
      </c>
      <c r="F148" s="25">
        <v>12.1951219512195</v>
      </c>
    </row>
    <row r="149" s="1" customFormat="1" spans="1:6">
      <c r="A149" s="22">
        <v>2012601</v>
      </c>
      <c r="B149" s="33" t="s">
        <v>13</v>
      </c>
      <c r="C149" s="31">
        <v>3</v>
      </c>
      <c r="D149" s="28">
        <v>0</v>
      </c>
      <c r="E149" s="29">
        <v>0</v>
      </c>
      <c r="F149" s="25">
        <v>0</v>
      </c>
    </row>
    <row r="150" s="1" customFormat="1" spans="1:6">
      <c r="A150" s="22">
        <v>2012602</v>
      </c>
      <c r="B150" s="33" t="s">
        <v>14</v>
      </c>
      <c r="C150" s="37">
        <v>0</v>
      </c>
      <c r="D150" s="28">
        <v>0</v>
      </c>
      <c r="E150" s="29">
        <v>0</v>
      </c>
      <c r="F150" s="25"/>
    </row>
    <row r="151" s="1" customFormat="1" spans="1:6">
      <c r="A151" s="22">
        <v>2012603</v>
      </c>
      <c r="B151" s="32" t="s">
        <v>15</v>
      </c>
      <c r="C151" s="37">
        <v>0</v>
      </c>
      <c r="D151" s="28">
        <v>0</v>
      </c>
      <c r="E151" s="29">
        <v>0</v>
      </c>
      <c r="F151" s="25"/>
    </row>
    <row r="152" s="1" customFormat="1" spans="1:6">
      <c r="A152" s="22">
        <v>2012604</v>
      </c>
      <c r="B152" s="32" t="s">
        <v>99</v>
      </c>
      <c r="C152" s="31">
        <v>120</v>
      </c>
      <c r="D152" s="28">
        <v>15</v>
      </c>
      <c r="E152" s="29">
        <v>15</v>
      </c>
      <c r="F152" s="25">
        <v>12.5</v>
      </c>
    </row>
    <row r="153" s="1" customFormat="1" spans="1:6">
      <c r="A153" s="22">
        <v>2012699</v>
      </c>
      <c r="B153" s="32" t="s">
        <v>100</v>
      </c>
      <c r="C153" s="37">
        <v>0</v>
      </c>
      <c r="D153" s="28">
        <v>0</v>
      </c>
      <c r="E153" s="29">
        <v>0</v>
      </c>
      <c r="F153" s="25"/>
    </row>
    <row r="154" s="1" customFormat="1" spans="1:6">
      <c r="A154" s="22">
        <v>20128</v>
      </c>
      <c r="B154" s="33" t="s">
        <v>101</v>
      </c>
      <c r="C154" s="36">
        <f>SUM(C155:C160)</f>
        <v>63</v>
      </c>
      <c r="D154" s="36">
        <f>SUM(D155:D160)</f>
        <v>85</v>
      </c>
      <c r="E154" s="36">
        <f>SUM(E155:E160)</f>
        <v>68</v>
      </c>
      <c r="F154" s="25">
        <v>107.936507936508</v>
      </c>
    </row>
    <row r="155" s="1" customFormat="1" spans="1:6">
      <c r="A155" s="22">
        <v>2012801</v>
      </c>
      <c r="B155" s="33" t="s">
        <v>13</v>
      </c>
      <c r="C155" s="31">
        <v>37</v>
      </c>
      <c r="D155" s="28">
        <v>42</v>
      </c>
      <c r="E155" s="29">
        <v>44</v>
      </c>
      <c r="F155" s="25">
        <v>118.918918918919</v>
      </c>
    </row>
    <row r="156" s="1" customFormat="1" spans="1:6">
      <c r="A156" s="22">
        <v>2012802</v>
      </c>
      <c r="B156" s="33" t="s">
        <v>14</v>
      </c>
      <c r="C156" s="37">
        <v>5</v>
      </c>
      <c r="D156" s="28">
        <v>10</v>
      </c>
      <c r="E156" s="29">
        <v>0</v>
      </c>
      <c r="F156" s="25">
        <v>0</v>
      </c>
    </row>
    <row r="157" s="1" customFormat="1" spans="1:6">
      <c r="A157" s="22">
        <v>2012803</v>
      </c>
      <c r="B157" s="31" t="s">
        <v>15</v>
      </c>
      <c r="C157" s="37">
        <v>0</v>
      </c>
      <c r="D157" s="28">
        <v>0</v>
      </c>
      <c r="E157" s="29">
        <v>0</v>
      </c>
      <c r="F157" s="25"/>
    </row>
    <row r="158" s="1" customFormat="1" spans="1:6">
      <c r="A158" s="22">
        <v>2012804</v>
      </c>
      <c r="B158" s="32" t="s">
        <v>27</v>
      </c>
      <c r="C158" s="37">
        <v>0</v>
      </c>
      <c r="D158" s="28">
        <v>0</v>
      </c>
      <c r="E158" s="29">
        <v>5</v>
      </c>
      <c r="F158" s="25"/>
    </row>
    <row r="159" s="1" customFormat="1" spans="1:6">
      <c r="A159" s="22">
        <v>2012850</v>
      </c>
      <c r="B159" s="32" t="s">
        <v>22</v>
      </c>
      <c r="C159" s="31">
        <v>21</v>
      </c>
      <c r="D159" s="28">
        <v>18</v>
      </c>
      <c r="E159" s="29">
        <v>11</v>
      </c>
      <c r="F159" s="25">
        <v>52.3809523809524</v>
      </c>
    </row>
    <row r="160" s="1" customFormat="1" ht="14.25" spans="1:6">
      <c r="A160" s="22">
        <v>2012899</v>
      </c>
      <c r="B160" s="32" t="s">
        <v>102</v>
      </c>
      <c r="C160" s="38">
        <v>0</v>
      </c>
      <c r="D160" s="28">
        <v>15</v>
      </c>
      <c r="E160" s="29">
        <v>8</v>
      </c>
      <c r="F160" s="25"/>
    </row>
    <row r="161" s="1" customFormat="1" spans="1:6">
      <c r="A161" s="22">
        <v>20129</v>
      </c>
      <c r="B161" s="33" t="s">
        <v>103</v>
      </c>
      <c r="C161" s="36">
        <f>SUM(C162:C167)</f>
        <v>309</v>
      </c>
      <c r="D161" s="36">
        <f>SUM(D162:D167)</f>
        <v>344</v>
      </c>
      <c r="E161" s="36">
        <f>SUM(E162:E167)</f>
        <v>452</v>
      </c>
      <c r="F161" s="25">
        <v>146.278317152104</v>
      </c>
    </row>
    <row r="162" s="1" customFormat="1" spans="1:6">
      <c r="A162" s="22">
        <v>2012901</v>
      </c>
      <c r="B162" s="33" t="s">
        <v>13</v>
      </c>
      <c r="C162" s="31">
        <v>191</v>
      </c>
      <c r="D162" s="28">
        <v>243</v>
      </c>
      <c r="E162" s="29">
        <v>193</v>
      </c>
      <c r="F162" s="25">
        <v>101.047120418848</v>
      </c>
    </row>
    <row r="163" s="1" customFormat="1" spans="1:6">
      <c r="A163" s="22">
        <v>2012902</v>
      </c>
      <c r="B163" s="33" t="s">
        <v>14</v>
      </c>
      <c r="C163" s="37">
        <v>4</v>
      </c>
      <c r="D163" s="28">
        <v>14</v>
      </c>
      <c r="E163" s="29">
        <v>140</v>
      </c>
      <c r="F163" s="25">
        <v>3500</v>
      </c>
    </row>
    <row r="164" s="1" customFormat="1" spans="1:6">
      <c r="A164" s="22">
        <v>2012903</v>
      </c>
      <c r="B164" s="32" t="s">
        <v>15</v>
      </c>
      <c r="C164" s="37">
        <v>0</v>
      </c>
      <c r="D164" s="28">
        <v>0</v>
      </c>
      <c r="E164" s="29">
        <v>0</v>
      </c>
      <c r="F164" s="25"/>
    </row>
    <row r="165" s="1" customFormat="1" spans="1:6">
      <c r="A165" s="22">
        <v>2012906</v>
      </c>
      <c r="B165" s="32" t="s">
        <v>104</v>
      </c>
      <c r="C165" s="39">
        <v>60</v>
      </c>
      <c r="D165" s="28">
        <v>5</v>
      </c>
      <c r="E165" s="29">
        <v>45</v>
      </c>
      <c r="F165" s="25">
        <v>75</v>
      </c>
    </row>
    <row r="166" s="1" customFormat="1" spans="1:6">
      <c r="A166" s="22">
        <v>2012950</v>
      </c>
      <c r="B166" s="33" t="s">
        <v>22</v>
      </c>
      <c r="C166" s="37">
        <v>0</v>
      </c>
      <c r="D166" s="28">
        <v>0</v>
      </c>
      <c r="E166" s="29">
        <v>0</v>
      </c>
      <c r="F166" s="25"/>
    </row>
    <row r="167" s="1" customFormat="1" spans="1:6">
      <c r="A167" s="22">
        <v>2012999</v>
      </c>
      <c r="B167" s="33" t="s">
        <v>105</v>
      </c>
      <c r="C167" s="31">
        <v>54</v>
      </c>
      <c r="D167" s="28">
        <v>82</v>
      </c>
      <c r="E167" s="29">
        <v>74</v>
      </c>
      <c r="F167" s="25">
        <v>137.037037037037</v>
      </c>
    </row>
    <row r="168" s="1" customFormat="1" spans="1:6">
      <c r="A168" s="22">
        <v>20131</v>
      </c>
      <c r="B168" s="33" t="s">
        <v>106</v>
      </c>
      <c r="C168" s="36">
        <f>SUM(C169:C174)</f>
        <v>690</v>
      </c>
      <c r="D168" s="36">
        <f>SUM(D169:D174)</f>
        <v>868</v>
      </c>
      <c r="E168" s="36">
        <f>SUM(E169:E174)</f>
        <v>629</v>
      </c>
      <c r="F168" s="25">
        <v>91.1594202898551</v>
      </c>
    </row>
    <row r="169" s="1" customFormat="1" spans="1:6">
      <c r="A169" s="22">
        <v>2013101</v>
      </c>
      <c r="B169" s="33" t="s">
        <v>13</v>
      </c>
      <c r="C169" s="31">
        <v>616</v>
      </c>
      <c r="D169" s="28">
        <v>807</v>
      </c>
      <c r="E169" s="29">
        <v>417</v>
      </c>
      <c r="F169" s="25">
        <v>67.6948051948052</v>
      </c>
    </row>
    <row r="170" s="1" customFormat="1" spans="1:6">
      <c r="A170" s="22">
        <v>2013102</v>
      </c>
      <c r="B170" s="32" t="s">
        <v>14</v>
      </c>
      <c r="C170" s="37">
        <v>64</v>
      </c>
      <c r="D170" s="28">
        <v>61</v>
      </c>
      <c r="E170" s="29">
        <v>212</v>
      </c>
      <c r="F170" s="25">
        <v>331.25</v>
      </c>
    </row>
    <row r="171" s="1" customFormat="1" spans="1:6">
      <c r="A171" s="22">
        <v>2013103</v>
      </c>
      <c r="B171" s="32" t="s">
        <v>15</v>
      </c>
      <c r="C171" s="37">
        <v>0</v>
      </c>
      <c r="D171" s="28">
        <v>0</v>
      </c>
      <c r="E171" s="29">
        <v>0</v>
      </c>
      <c r="F171" s="25"/>
    </row>
    <row r="172" s="1" customFormat="1" spans="1:6">
      <c r="A172" s="22">
        <v>2013105</v>
      </c>
      <c r="B172" s="32" t="s">
        <v>107</v>
      </c>
      <c r="C172" s="31">
        <v>0</v>
      </c>
      <c r="D172" s="28">
        <v>0</v>
      </c>
      <c r="E172" s="29">
        <v>0</v>
      </c>
      <c r="F172" s="25"/>
    </row>
    <row r="173" s="1" customFormat="1" spans="1:6">
      <c r="A173" s="22">
        <v>2013150</v>
      </c>
      <c r="B173" s="33" t="s">
        <v>22</v>
      </c>
      <c r="C173" s="37">
        <v>0</v>
      </c>
      <c r="D173" s="28">
        <v>0</v>
      </c>
      <c r="E173" s="29">
        <v>0</v>
      </c>
      <c r="F173" s="25"/>
    </row>
    <row r="174" s="1" customFormat="1" spans="1:6">
      <c r="A174" s="22">
        <v>2013199</v>
      </c>
      <c r="B174" s="33" t="s">
        <v>108</v>
      </c>
      <c r="C174" s="31">
        <v>10</v>
      </c>
      <c r="D174" s="28">
        <v>0</v>
      </c>
      <c r="E174" s="29">
        <v>0</v>
      </c>
      <c r="F174" s="25">
        <v>0</v>
      </c>
    </row>
    <row r="175" s="1" customFormat="1" spans="1:6">
      <c r="A175" s="22">
        <v>20132</v>
      </c>
      <c r="B175" s="33" t="s">
        <v>109</v>
      </c>
      <c r="C175" s="36">
        <f>SUM(C176:C181)</f>
        <v>954</v>
      </c>
      <c r="D175" s="36">
        <f>SUM(D176:D181)</f>
        <v>1331</v>
      </c>
      <c r="E175" s="36">
        <f>SUM(E176:E181)</f>
        <v>2307</v>
      </c>
      <c r="F175" s="25">
        <v>241.823899371069</v>
      </c>
    </row>
    <row r="176" s="1" customFormat="1" spans="1:6">
      <c r="A176" s="22">
        <v>2013201</v>
      </c>
      <c r="B176" s="32" t="s">
        <v>13</v>
      </c>
      <c r="C176" s="31">
        <v>752</v>
      </c>
      <c r="D176" s="28">
        <v>931</v>
      </c>
      <c r="E176" s="29">
        <v>663</v>
      </c>
      <c r="F176" s="25">
        <v>88.1648936170213</v>
      </c>
    </row>
    <row r="177" s="1" customFormat="1" spans="1:6">
      <c r="A177" s="22">
        <v>2013202</v>
      </c>
      <c r="B177" s="32" t="s">
        <v>14</v>
      </c>
      <c r="C177" s="37">
        <v>24</v>
      </c>
      <c r="D177" s="28">
        <v>206</v>
      </c>
      <c r="E177" s="29">
        <v>329</v>
      </c>
      <c r="F177" s="25">
        <v>1370.83333333333</v>
      </c>
    </row>
    <row r="178" s="1" customFormat="1" spans="1:6">
      <c r="A178" s="22">
        <v>2013203</v>
      </c>
      <c r="B178" s="32" t="s">
        <v>15</v>
      </c>
      <c r="C178" s="37">
        <v>0</v>
      </c>
      <c r="D178" s="28">
        <v>0</v>
      </c>
      <c r="E178" s="29">
        <v>0</v>
      </c>
      <c r="F178" s="25"/>
    </row>
    <row r="179" s="1" customFormat="1" spans="1:6">
      <c r="A179" s="22">
        <v>2013204</v>
      </c>
      <c r="B179" s="32" t="s">
        <v>110</v>
      </c>
      <c r="C179" s="37">
        <v>0</v>
      </c>
      <c r="D179" s="28">
        <v>0</v>
      </c>
      <c r="E179" s="29">
        <v>4</v>
      </c>
      <c r="F179" s="25"/>
    </row>
    <row r="180" s="1" customFormat="1" spans="1:6">
      <c r="A180" s="22">
        <v>2013250</v>
      </c>
      <c r="B180" s="32" t="s">
        <v>22</v>
      </c>
      <c r="C180" s="37">
        <v>0</v>
      </c>
      <c r="D180" s="28">
        <v>0</v>
      </c>
      <c r="E180" s="29">
        <v>0</v>
      </c>
      <c r="F180" s="25"/>
    </row>
    <row r="181" s="1" customFormat="1" spans="1:6">
      <c r="A181" s="22">
        <v>2013299</v>
      </c>
      <c r="B181" s="33" t="s">
        <v>111</v>
      </c>
      <c r="C181" s="31">
        <v>178</v>
      </c>
      <c r="D181" s="28">
        <v>194</v>
      </c>
      <c r="E181" s="29">
        <v>1311</v>
      </c>
      <c r="F181" s="25">
        <v>736.516853932584</v>
      </c>
    </row>
    <row r="182" s="1" customFormat="1" spans="1:6">
      <c r="A182" s="22">
        <v>20133</v>
      </c>
      <c r="B182" s="33" t="s">
        <v>112</v>
      </c>
      <c r="C182" s="36">
        <f>SUM(C183:C188)</f>
        <v>775</v>
      </c>
      <c r="D182" s="36">
        <f>SUM(D183:D188)</f>
        <v>685</v>
      </c>
      <c r="E182" s="36">
        <f>SUM(E183:E188)</f>
        <v>683</v>
      </c>
      <c r="F182" s="25">
        <v>88.1290322580645</v>
      </c>
    </row>
    <row r="183" s="1" customFormat="1" spans="1:6">
      <c r="A183" s="22">
        <v>2013301</v>
      </c>
      <c r="B183" s="31" t="s">
        <v>13</v>
      </c>
      <c r="C183" s="31">
        <v>500</v>
      </c>
      <c r="D183" s="28">
        <v>431</v>
      </c>
      <c r="E183" s="29">
        <v>344</v>
      </c>
      <c r="F183" s="25">
        <v>68.8</v>
      </c>
    </row>
    <row r="184" s="1" customFormat="1" spans="1:6">
      <c r="A184" s="22">
        <v>2013302</v>
      </c>
      <c r="B184" s="32" t="s">
        <v>14</v>
      </c>
      <c r="C184" s="37">
        <v>7</v>
      </c>
      <c r="D184" s="28">
        <v>0</v>
      </c>
      <c r="E184" s="29">
        <v>0</v>
      </c>
      <c r="F184" s="25">
        <v>0</v>
      </c>
    </row>
    <row r="185" s="1" customFormat="1" spans="1:6">
      <c r="A185" s="22">
        <v>2013303</v>
      </c>
      <c r="B185" s="32" t="s">
        <v>15</v>
      </c>
      <c r="C185" s="37">
        <v>0</v>
      </c>
      <c r="D185" s="28">
        <v>0</v>
      </c>
      <c r="E185" s="29">
        <v>0</v>
      </c>
      <c r="F185" s="25"/>
    </row>
    <row r="186" s="1" customFormat="1" spans="1:6">
      <c r="A186" s="22">
        <v>2013304</v>
      </c>
      <c r="B186" s="32" t="s">
        <v>113</v>
      </c>
      <c r="C186" s="37">
        <v>0</v>
      </c>
      <c r="D186" s="28">
        <v>0</v>
      </c>
      <c r="E186" s="29">
        <v>50</v>
      </c>
      <c r="F186" s="25"/>
    </row>
    <row r="187" s="1" customFormat="1" spans="1:6">
      <c r="A187" s="22">
        <v>2013350</v>
      </c>
      <c r="B187" s="32" t="s">
        <v>22</v>
      </c>
      <c r="C187" s="37">
        <v>0</v>
      </c>
      <c r="D187" s="28">
        <v>0</v>
      </c>
      <c r="E187" s="29">
        <v>0</v>
      </c>
      <c r="F187" s="25"/>
    </row>
    <row r="188" s="1" customFormat="1" spans="1:6">
      <c r="A188" s="22">
        <v>2013399</v>
      </c>
      <c r="B188" s="33" t="s">
        <v>114</v>
      </c>
      <c r="C188" s="31">
        <v>268</v>
      </c>
      <c r="D188" s="28">
        <v>254</v>
      </c>
      <c r="E188" s="29">
        <v>289</v>
      </c>
      <c r="F188" s="25">
        <v>107.835820895522</v>
      </c>
    </row>
    <row r="189" s="1" customFormat="1" spans="1:6">
      <c r="A189" s="22">
        <v>20134</v>
      </c>
      <c r="B189" s="33" t="s">
        <v>115</v>
      </c>
      <c r="C189" s="36">
        <f>SUM(C190:C196)</f>
        <v>222</v>
      </c>
      <c r="D189" s="36">
        <f>SUM(D190:D196)</f>
        <v>184</v>
      </c>
      <c r="E189" s="36">
        <f>SUM(E190:E196)</f>
        <v>140</v>
      </c>
      <c r="F189" s="25">
        <v>63.0630630630631</v>
      </c>
    </row>
    <row r="190" s="1" customFormat="1" spans="1:6">
      <c r="A190" s="22">
        <v>2013401</v>
      </c>
      <c r="B190" s="33" t="s">
        <v>13</v>
      </c>
      <c r="C190" s="31">
        <v>199</v>
      </c>
      <c r="D190" s="28">
        <v>143</v>
      </c>
      <c r="E190" s="29">
        <v>100</v>
      </c>
      <c r="F190" s="25">
        <v>50.251256281407</v>
      </c>
    </row>
    <row r="191" s="1" customFormat="1" spans="1:6">
      <c r="A191" s="22">
        <v>2013402</v>
      </c>
      <c r="B191" s="32" t="s">
        <v>14</v>
      </c>
      <c r="C191" s="37">
        <v>10</v>
      </c>
      <c r="D191" s="28">
        <v>0</v>
      </c>
      <c r="E191" s="29">
        <v>0</v>
      </c>
      <c r="F191" s="25">
        <v>0</v>
      </c>
    </row>
    <row r="192" s="1" customFormat="1" spans="1:6">
      <c r="A192" s="22">
        <v>2013403</v>
      </c>
      <c r="B192" s="32" t="s">
        <v>15</v>
      </c>
      <c r="C192" s="37">
        <v>0</v>
      </c>
      <c r="D192" s="28">
        <v>0</v>
      </c>
      <c r="E192" s="29">
        <v>0</v>
      </c>
      <c r="F192" s="25"/>
    </row>
    <row r="193" s="1" customFormat="1" spans="1:6">
      <c r="A193" s="22">
        <v>2013404</v>
      </c>
      <c r="B193" s="32" t="s">
        <v>116</v>
      </c>
      <c r="C193" s="31">
        <v>6</v>
      </c>
      <c r="D193" s="28">
        <v>15</v>
      </c>
      <c r="E193" s="29">
        <v>16</v>
      </c>
      <c r="F193" s="25">
        <v>266.666666666667</v>
      </c>
    </row>
    <row r="194" s="1" customFormat="1" spans="1:6">
      <c r="A194" s="22">
        <v>2013405</v>
      </c>
      <c r="B194" s="32" t="s">
        <v>117</v>
      </c>
      <c r="C194" s="37">
        <v>0</v>
      </c>
      <c r="D194" s="28">
        <v>0</v>
      </c>
      <c r="E194" s="29">
        <v>0</v>
      </c>
      <c r="F194" s="25"/>
    </row>
    <row r="195" s="1" customFormat="1" spans="1:6">
      <c r="A195" s="22">
        <v>2013450</v>
      </c>
      <c r="B195" s="32" t="s">
        <v>22</v>
      </c>
      <c r="C195" s="37">
        <v>0</v>
      </c>
      <c r="D195" s="28">
        <v>0</v>
      </c>
      <c r="E195" s="29">
        <v>0</v>
      </c>
      <c r="F195" s="25"/>
    </row>
    <row r="196" s="1" customFormat="1" ht="14.25" spans="1:6">
      <c r="A196" s="22">
        <v>2013499</v>
      </c>
      <c r="B196" s="33" t="s">
        <v>118</v>
      </c>
      <c r="C196" s="38">
        <v>7</v>
      </c>
      <c r="D196" s="28">
        <v>26</v>
      </c>
      <c r="E196" s="29">
        <v>24</v>
      </c>
      <c r="F196" s="25">
        <v>342.857142857143</v>
      </c>
    </row>
    <row r="197" s="1" customFormat="1" spans="1:6">
      <c r="A197" s="22">
        <v>20135</v>
      </c>
      <c r="B197" s="33" t="s">
        <v>119</v>
      </c>
      <c r="C197" s="36">
        <f>SUM(C198:C202)</f>
        <v>0</v>
      </c>
      <c r="D197" s="36">
        <f>SUM(D198:D202)</f>
        <v>0</v>
      </c>
      <c r="E197" s="36">
        <f>SUM(E198:E202)</f>
        <v>0</v>
      </c>
      <c r="F197" s="25"/>
    </row>
    <row r="198" s="1" customFormat="1" spans="1:6">
      <c r="A198" s="22">
        <v>2013501</v>
      </c>
      <c r="B198" s="33" t="s">
        <v>13</v>
      </c>
      <c r="C198" s="31">
        <v>0</v>
      </c>
      <c r="D198" s="28">
        <v>0</v>
      </c>
      <c r="E198" s="29">
        <v>0</v>
      </c>
      <c r="F198" s="25"/>
    </row>
    <row r="199" s="1" customFormat="1" spans="1:6">
      <c r="A199" s="22">
        <v>2013502</v>
      </c>
      <c r="B199" s="31" t="s">
        <v>14</v>
      </c>
      <c r="C199" s="31">
        <v>0</v>
      </c>
      <c r="D199" s="28">
        <v>0</v>
      </c>
      <c r="E199" s="29">
        <v>0</v>
      </c>
      <c r="F199" s="25"/>
    </row>
    <row r="200" s="1" customFormat="1" spans="1:6">
      <c r="A200" s="22">
        <v>2013503</v>
      </c>
      <c r="B200" s="32" t="s">
        <v>15</v>
      </c>
      <c r="C200" s="31">
        <v>0</v>
      </c>
      <c r="D200" s="28">
        <v>0</v>
      </c>
      <c r="E200" s="29">
        <v>0</v>
      </c>
      <c r="F200" s="25"/>
    </row>
    <row r="201" s="1" customFormat="1" spans="1:6">
      <c r="A201" s="22">
        <v>2013550</v>
      </c>
      <c r="B201" s="32" t="s">
        <v>22</v>
      </c>
      <c r="C201" s="31">
        <v>0</v>
      </c>
      <c r="D201" s="28">
        <v>0</v>
      </c>
      <c r="E201" s="29">
        <v>0</v>
      </c>
      <c r="F201" s="25"/>
    </row>
    <row r="202" s="1" customFormat="1" spans="1:6">
      <c r="A202" s="22">
        <v>2013599</v>
      </c>
      <c r="B202" s="32" t="s">
        <v>120</v>
      </c>
      <c r="C202" s="31">
        <v>0</v>
      </c>
      <c r="D202" s="28">
        <v>0</v>
      </c>
      <c r="E202" s="29">
        <v>0</v>
      </c>
      <c r="F202" s="25"/>
    </row>
    <row r="203" s="1" customFormat="1" spans="1:6">
      <c r="A203" s="22">
        <v>20136</v>
      </c>
      <c r="B203" s="33" t="s">
        <v>121</v>
      </c>
      <c r="C203" s="36">
        <f>SUM(C204:C208)</f>
        <v>406</v>
      </c>
      <c r="D203" s="36">
        <f>SUM(D204:D208)</f>
        <v>415</v>
      </c>
      <c r="E203" s="36">
        <f>SUM(E204:E208)</f>
        <v>270</v>
      </c>
      <c r="F203" s="25">
        <v>66.5024630541872</v>
      </c>
    </row>
    <row r="204" s="1" customFormat="1" spans="1:6">
      <c r="A204" s="22">
        <v>2013601</v>
      </c>
      <c r="B204" s="33" t="s">
        <v>13</v>
      </c>
      <c r="C204" s="31">
        <v>356</v>
      </c>
      <c r="D204" s="28">
        <v>415</v>
      </c>
      <c r="E204" s="29">
        <v>240</v>
      </c>
      <c r="F204" s="25">
        <v>67.4157303370787</v>
      </c>
    </row>
    <row r="205" s="1" customFormat="1" spans="1:6">
      <c r="A205" s="22">
        <v>2013602</v>
      </c>
      <c r="B205" s="33" t="s">
        <v>14</v>
      </c>
      <c r="C205" s="37">
        <v>22</v>
      </c>
      <c r="D205" s="28">
        <v>0</v>
      </c>
      <c r="E205" s="29">
        <v>30</v>
      </c>
      <c r="F205" s="25">
        <v>136.363636363636</v>
      </c>
    </row>
    <row r="206" s="1" customFormat="1" spans="1:6">
      <c r="A206" s="22">
        <v>2013603</v>
      </c>
      <c r="B206" s="32" t="s">
        <v>15</v>
      </c>
      <c r="C206" s="40">
        <v>0</v>
      </c>
      <c r="D206" s="28">
        <v>0</v>
      </c>
      <c r="E206" s="29">
        <v>0</v>
      </c>
      <c r="F206" s="25"/>
    </row>
    <row r="207" s="1" customFormat="1" spans="1:6">
      <c r="A207" s="22">
        <v>2013650</v>
      </c>
      <c r="B207" s="32" t="s">
        <v>22</v>
      </c>
      <c r="C207" s="31">
        <v>17</v>
      </c>
      <c r="D207" s="28">
        <v>0</v>
      </c>
      <c r="E207" s="29">
        <v>0</v>
      </c>
      <c r="F207" s="25">
        <v>0</v>
      </c>
    </row>
    <row r="208" s="1" customFormat="1" spans="1:6">
      <c r="A208" s="22">
        <v>2013699</v>
      </c>
      <c r="B208" s="32" t="s">
        <v>122</v>
      </c>
      <c r="C208" s="40">
        <v>11</v>
      </c>
      <c r="D208" s="28">
        <v>0</v>
      </c>
      <c r="E208" s="29">
        <v>0</v>
      </c>
      <c r="F208" s="25">
        <v>0</v>
      </c>
    </row>
    <row r="209" s="1" customFormat="1" spans="1:6">
      <c r="A209" s="22">
        <v>20137</v>
      </c>
      <c r="B209" s="32" t="s">
        <v>123</v>
      </c>
      <c r="C209" s="41">
        <f>SUM(C210:C215)</f>
        <v>0</v>
      </c>
      <c r="D209" s="41">
        <f>SUM(D210:D215)</f>
        <v>0</v>
      </c>
      <c r="E209" s="41">
        <f>SUM(E210:E215)</f>
        <v>0</v>
      </c>
      <c r="F209" s="25"/>
    </row>
    <row r="210" s="1" customFormat="1" spans="1:6">
      <c r="A210" s="22">
        <v>2013701</v>
      </c>
      <c r="B210" s="32" t="s">
        <v>13</v>
      </c>
      <c r="C210" s="31">
        <v>0</v>
      </c>
      <c r="D210" s="28">
        <v>0</v>
      </c>
      <c r="E210" s="29">
        <v>0</v>
      </c>
      <c r="F210" s="25"/>
    </row>
    <row r="211" s="1" customFormat="1" spans="1:6">
      <c r="A211" s="22">
        <v>2013702</v>
      </c>
      <c r="B211" s="32" t="s">
        <v>14</v>
      </c>
      <c r="C211" s="31">
        <v>0</v>
      </c>
      <c r="D211" s="28">
        <v>0</v>
      </c>
      <c r="E211" s="29">
        <v>0</v>
      </c>
      <c r="F211" s="25"/>
    </row>
    <row r="212" s="1" customFormat="1" spans="1:6">
      <c r="A212" s="22">
        <v>2013703</v>
      </c>
      <c r="B212" s="32" t="s">
        <v>15</v>
      </c>
      <c r="C212" s="31">
        <v>0</v>
      </c>
      <c r="D212" s="28">
        <v>0</v>
      </c>
      <c r="E212" s="29">
        <v>0</v>
      </c>
      <c r="F212" s="25"/>
    </row>
    <row r="213" s="1" customFormat="1" spans="1:6">
      <c r="A213" s="22">
        <v>2013704</v>
      </c>
      <c r="B213" s="32" t="s">
        <v>124</v>
      </c>
      <c r="C213" s="31">
        <v>0</v>
      </c>
      <c r="D213" s="28">
        <v>0</v>
      </c>
      <c r="E213" s="29">
        <v>0</v>
      </c>
      <c r="F213" s="25"/>
    </row>
    <row r="214" s="1" customFormat="1" spans="1:6">
      <c r="A214" s="22">
        <v>2013750</v>
      </c>
      <c r="B214" s="32" t="s">
        <v>22</v>
      </c>
      <c r="C214" s="31">
        <v>0</v>
      </c>
      <c r="D214" s="28">
        <v>0</v>
      </c>
      <c r="E214" s="29">
        <v>0</v>
      </c>
      <c r="F214" s="25"/>
    </row>
    <row r="215" s="1" customFormat="1" spans="1:6">
      <c r="A215" s="22">
        <v>2013799</v>
      </c>
      <c r="B215" s="32" t="s">
        <v>125</v>
      </c>
      <c r="C215" s="31">
        <v>0</v>
      </c>
      <c r="D215" s="28">
        <v>0</v>
      </c>
      <c r="E215" s="29">
        <v>0</v>
      </c>
      <c r="F215" s="25"/>
    </row>
    <row r="216" s="1" customFormat="1" spans="1:6">
      <c r="A216" s="22">
        <v>20138</v>
      </c>
      <c r="B216" s="32" t="s">
        <v>126</v>
      </c>
      <c r="C216" s="36">
        <f>SUM(C217:C230)</f>
        <v>1124</v>
      </c>
      <c r="D216" s="36">
        <f>SUM(D217:D230)</f>
        <v>1133</v>
      </c>
      <c r="E216" s="36">
        <f>SUM(E217:E230)</f>
        <v>822</v>
      </c>
      <c r="F216" s="25">
        <v>73.1316725978648</v>
      </c>
    </row>
    <row r="217" s="1" customFormat="1" spans="1:6">
      <c r="A217" s="22">
        <v>2013801</v>
      </c>
      <c r="B217" s="32" t="s">
        <v>13</v>
      </c>
      <c r="C217" s="31">
        <v>971</v>
      </c>
      <c r="D217" s="28">
        <v>836</v>
      </c>
      <c r="E217" s="29">
        <v>748</v>
      </c>
      <c r="F217" s="25">
        <v>77.0339855818743</v>
      </c>
    </row>
    <row r="218" s="1" customFormat="1" spans="1:6">
      <c r="A218" s="22">
        <v>2013802</v>
      </c>
      <c r="B218" s="32" t="s">
        <v>14</v>
      </c>
      <c r="C218" s="37">
        <v>0</v>
      </c>
      <c r="D218" s="28">
        <v>0</v>
      </c>
      <c r="E218" s="29">
        <v>0</v>
      </c>
      <c r="F218" s="25"/>
    </row>
    <row r="219" s="1" customFormat="1" spans="1:6">
      <c r="A219" s="22">
        <v>2013803</v>
      </c>
      <c r="B219" s="32" t="s">
        <v>15</v>
      </c>
      <c r="C219" s="40">
        <v>0</v>
      </c>
      <c r="D219" s="28">
        <v>0</v>
      </c>
      <c r="E219" s="29">
        <v>0</v>
      </c>
      <c r="F219" s="25"/>
    </row>
    <row r="220" s="1" customFormat="1" spans="1:6">
      <c r="A220" s="22">
        <v>2013804</v>
      </c>
      <c r="B220" s="32" t="s">
        <v>127</v>
      </c>
      <c r="C220" s="40">
        <v>0</v>
      </c>
      <c r="D220" s="28">
        <v>0</v>
      </c>
      <c r="E220" s="29">
        <v>0</v>
      </c>
      <c r="F220" s="25"/>
    </row>
    <row r="221" s="1" customFormat="1" spans="1:6">
      <c r="A221" s="22">
        <v>2013805</v>
      </c>
      <c r="B221" s="32" t="s">
        <v>128</v>
      </c>
      <c r="C221" s="40">
        <v>0</v>
      </c>
      <c r="D221" s="28">
        <v>0</v>
      </c>
      <c r="E221" s="29">
        <v>0</v>
      </c>
      <c r="F221" s="25"/>
    </row>
    <row r="222" s="1" customFormat="1" spans="1:6">
      <c r="A222" s="22">
        <v>2013808</v>
      </c>
      <c r="B222" s="32" t="s">
        <v>53</v>
      </c>
      <c r="C222" s="40">
        <v>0</v>
      </c>
      <c r="D222" s="28">
        <v>0</v>
      </c>
      <c r="E222" s="29">
        <v>0</v>
      </c>
      <c r="F222" s="25"/>
    </row>
    <row r="223" s="1" customFormat="1" ht="14.25" spans="1:6">
      <c r="A223" s="22">
        <v>2013810</v>
      </c>
      <c r="B223" s="32" t="s">
        <v>129</v>
      </c>
      <c r="C223" s="38">
        <v>0</v>
      </c>
      <c r="D223" s="28">
        <v>0</v>
      </c>
      <c r="E223" s="29">
        <v>0</v>
      </c>
      <c r="F223" s="25"/>
    </row>
    <row r="224" s="1" customFormat="1" ht="14.25" spans="1:6">
      <c r="A224" s="22">
        <v>2013812</v>
      </c>
      <c r="B224" s="32" t="s">
        <v>130</v>
      </c>
      <c r="C224" s="38">
        <v>4</v>
      </c>
      <c r="D224" s="28">
        <v>24</v>
      </c>
      <c r="E224" s="29">
        <v>2</v>
      </c>
      <c r="F224" s="25">
        <v>50</v>
      </c>
    </row>
    <row r="225" s="1" customFormat="1" ht="14.25" spans="1:6">
      <c r="A225" s="22">
        <v>2013813</v>
      </c>
      <c r="B225" s="32" t="s">
        <v>131</v>
      </c>
      <c r="C225" s="38">
        <v>0</v>
      </c>
      <c r="D225" s="28">
        <v>0</v>
      </c>
      <c r="E225" s="29">
        <v>0</v>
      </c>
      <c r="F225" s="25"/>
    </row>
    <row r="226" s="1" customFormat="1" ht="14.25" spans="1:6">
      <c r="A226" s="22">
        <v>2013814</v>
      </c>
      <c r="B226" s="32" t="s">
        <v>132</v>
      </c>
      <c r="C226" s="38">
        <v>0</v>
      </c>
      <c r="D226" s="28">
        <v>0</v>
      </c>
      <c r="E226" s="29">
        <v>0</v>
      </c>
      <c r="F226" s="25"/>
    </row>
    <row r="227" s="1" customFormat="1" ht="14.25" spans="1:6">
      <c r="A227" s="22">
        <v>2013815</v>
      </c>
      <c r="B227" s="32" t="s">
        <v>133</v>
      </c>
      <c r="C227" s="38">
        <v>6</v>
      </c>
      <c r="D227" s="28">
        <v>10</v>
      </c>
      <c r="E227" s="29">
        <v>4</v>
      </c>
      <c r="F227" s="25">
        <v>66.6666666666667</v>
      </c>
    </row>
    <row r="228" s="1" customFormat="1" ht="14.25" spans="1:6">
      <c r="A228" s="22">
        <v>2013816</v>
      </c>
      <c r="B228" s="32" t="s">
        <v>134</v>
      </c>
      <c r="C228" s="42">
        <v>19</v>
      </c>
      <c r="D228" s="28">
        <v>58</v>
      </c>
      <c r="E228" s="29">
        <v>23</v>
      </c>
      <c r="F228" s="25">
        <v>121.052631578947</v>
      </c>
    </row>
    <row r="229" s="1" customFormat="1" ht="14.25" spans="1:6">
      <c r="A229" s="22">
        <v>2013850</v>
      </c>
      <c r="B229" s="32" t="s">
        <v>22</v>
      </c>
      <c r="C229" s="38">
        <v>0</v>
      </c>
      <c r="D229" s="28">
        <v>0</v>
      </c>
      <c r="E229" s="29">
        <v>0</v>
      </c>
      <c r="F229" s="25"/>
    </row>
    <row r="230" s="1" customFormat="1" spans="1:6">
      <c r="A230" s="22">
        <v>2013899</v>
      </c>
      <c r="B230" s="32" t="s">
        <v>135</v>
      </c>
      <c r="C230" s="31">
        <v>124</v>
      </c>
      <c r="D230" s="28">
        <v>205</v>
      </c>
      <c r="E230" s="29">
        <v>45</v>
      </c>
      <c r="F230" s="25">
        <v>36.2903225806452</v>
      </c>
    </row>
    <row r="231" s="1" customFormat="1" spans="1:6">
      <c r="A231" s="22">
        <v>20139</v>
      </c>
      <c r="B231" s="32" t="s">
        <v>136</v>
      </c>
      <c r="C231" s="35">
        <f>SUM(C232:C237)</f>
        <v>0</v>
      </c>
      <c r="D231" s="35">
        <f>SUM(D232:D237)</f>
        <v>0</v>
      </c>
      <c r="E231" s="35">
        <f>SUM(E232:E237)</f>
        <v>0</v>
      </c>
      <c r="F231" s="25"/>
    </row>
    <row r="232" s="1" customFormat="1" spans="1:6">
      <c r="A232" s="54" t="s">
        <v>137</v>
      </c>
      <c r="B232" s="32" t="s">
        <v>13</v>
      </c>
      <c r="C232" s="43"/>
      <c r="D232" s="43"/>
      <c r="E232" s="43"/>
      <c r="F232" s="25"/>
    </row>
    <row r="233" s="1" customFormat="1" spans="1:6">
      <c r="A233" s="54" t="s">
        <v>138</v>
      </c>
      <c r="B233" s="32" t="s">
        <v>14</v>
      </c>
      <c r="C233" s="43"/>
      <c r="D233" s="43"/>
      <c r="E233" s="43"/>
      <c r="F233" s="25"/>
    </row>
    <row r="234" s="1" customFormat="1" spans="1:6">
      <c r="A234" s="54" t="s">
        <v>139</v>
      </c>
      <c r="B234" s="32" t="s">
        <v>15</v>
      </c>
      <c r="C234" s="43"/>
      <c r="D234" s="43"/>
      <c r="E234" s="43"/>
      <c r="F234" s="25"/>
    </row>
    <row r="235" s="1" customFormat="1" spans="1:6">
      <c r="A235" s="54" t="s">
        <v>140</v>
      </c>
      <c r="B235" s="32" t="s">
        <v>107</v>
      </c>
      <c r="C235" s="43"/>
      <c r="D235" s="43"/>
      <c r="E235" s="43"/>
      <c r="F235" s="25"/>
    </row>
    <row r="236" s="1" customFormat="1" spans="1:6">
      <c r="A236" s="54" t="s">
        <v>141</v>
      </c>
      <c r="B236" s="32" t="s">
        <v>22</v>
      </c>
      <c r="C236" s="43"/>
      <c r="D236" s="43"/>
      <c r="E236" s="43"/>
      <c r="F236" s="25"/>
    </row>
    <row r="237" s="1" customFormat="1" spans="1:6">
      <c r="A237" s="54" t="s">
        <v>142</v>
      </c>
      <c r="B237" s="32" t="s">
        <v>143</v>
      </c>
      <c r="C237" s="43"/>
      <c r="D237" s="43"/>
      <c r="E237" s="43"/>
      <c r="F237" s="25"/>
    </row>
    <row r="238" s="1" customFormat="1" spans="1:6">
      <c r="A238" s="22">
        <v>20140</v>
      </c>
      <c r="B238" s="32" t="s">
        <v>144</v>
      </c>
      <c r="C238" s="41">
        <f>SUM(C239:C243)</f>
        <v>177</v>
      </c>
      <c r="D238" s="41">
        <f>SUM(D239:D243)</f>
        <v>196</v>
      </c>
      <c r="E238" s="41">
        <f>SUM(E239:E243)</f>
        <v>177</v>
      </c>
      <c r="F238" s="25">
        <v>100</v>
      </c>
    </row>
    <row r="239" s="1" customFormat="1" spans="1:6">
      <c r="A239" s="54" t="s">
        <v>145</v>
      </c>
      <c r="B239" s="32" t="s">
        <v>13</v>
      </c>
      <c r="C239" s="43">
        <v>177</v>
      </c>
      <c r="D239" s="43">
        <v>196</v>
      </c>
      <c r="E239" s="43">
        <v>118</v>
      </c>
      <c r="F239" s="25">
        <v>66.6666666666667</v>
      </c>
    </row>
    <row r="240" s="1" customFormat="1" spans="1:6">
      <c r="A240" s="54" t="s">
        <v>146</v>
      </c>
      <c r="B240" s="32" t="s">
        <v>14</v>
      </c>
      <c r="C240" s="43"/>
      <c r="D240" s="43"/>
      <c r="E240" s="43"/>
      <c r="F240" s="25"/>
    </row>
    <row r="241" s="1" customFormat="1" spans="1:6">
      <c r="A241" s="54" t="s">
        <v>147</v>
      </c>
      <c r="B241" s="32" t="s">
        <v>15</v>
      </c>
      <c r="C241" s="43"/>
      <c r="D241" s="43"/>
      <c r="E241" s="43"/>
      <c r="F241" s="25"/>
    </row>
    <row r="242" s="1" customFormat="1" spans="1:6">
      <c r="A242" s="54" t="s">
        <v>148</v>
      </c>
      <c r="B242" s="32" t="s">
        <v>149</v>
      </c>
      <c r="C242" s="43"/>
      <c r="D242" s="43"/>
      <c r="E242" s="43">
        <v>42</v>
      </c>
      <c r="F242" s="25"/>
    </row>
    <row r="243" s="1" customFormat="1" spans="1:6">
      <c r="A243" s="54" t="s">
        <v>150</v>
      </c>
      <c r="B243" s="32" t="s">
        <v>151</v>
      </c>
      <c r="C243" s="43"/>
      <c r="D243" s="43"/>
      <c r="E243" s="43">
        <v>17</v>
      </c>
      <c r="F243" s="25"/>
    </row>
    <row r="244" s="1" customFormat="1" spans="1:6">
      <c r="A244" s="22">
        <v>20199</v>
      </c>
      <c r="B244" s="32" t="s">
        <v>152</v>
      </c>
      <c r="C244" s="41">
        <f>SUM(C245:C246)</f>
        <v>1637</v>
      </c>
      <c r="D244" s="41">
        <f>SUM(D245:D246)</f>
        <v>9170</v>
      </c>
      <c r="E244" s="41">
        <f>SUM(E245:E246)</f>
        <v>3411</v>
      </c>
      <c r="F244" s="25">
        <v>208.368967623702</v>
      </c>
    </row>
    <row r="245" s="1" customFormat="1" spans="1:6">
      <c r="A245" s="22">
        <v>2019901</v>
      </c>
      <c r="B245" s="33" t="s">
        <v>153</v>
      </c>
      <c r="C245" s="37">
        <v>0</v>
      </c>
      <c r="D245" s="28">
        <v>0</v>
      </c>
      <c r="E245" s="29">
        <v>0</v>
      </c>
      <c r="F245" s="25"/>
    </row>
    <row r="246" s="1" customFormat="1" spans="1:6">
      <c r="A246" s="22">
        <v>2019999</v>
      </c>
      <c r="B246" s="33" t="s">
        <v>154</v>
      </c>
      <c r="C246" s="31">
        <v>1637</v>
      </c>
      <c r="D246" s="28">
        <v>9170</v>
      </c>
      <c r="E246" s="29">
        <v>3411</v>
      </c>
      <c r="F246" s="25">
        <v>208.368967623702</v>
      </c>
    </row>
    <row r="247" s="1" customFormat="1" spans="1:7">
      <c r="A247" s="22">
        <v>202</v>
      </c>
      <c r="B247" s="31" t="s">
        <v>155</v>
      </c>
      <c r="C247" s="35"/>
      <c r="D247" s="35"/>
      <c r="E247" s="35"/>
      <c r="F247" s="25"/>
      <c r="G247" s="3"/>
    </row>
    <row r="248" s="1" customFormat="1" spans="1:6">
      <c r="A248" s="22">
        <v>20205</v>
      </c>
      <c r="B248" s="32" t="s">
        <v>156</v>
      </c>
      <c r="C248" s="35"/>
      <c r="D248" s="35"/>
      <c r="E248" s="35"/>
      <c r="F248" s="25"/>
    </row>
    <row r="249" s="1" customFormat="1" spans="1:6">
      <c r="A249" s="22">
        <v>2020503</v>
      </c>
      <c r="B249" s="32" t="s">
        <v>157</v>
      </c>
      <c r="C249" s="31">
        <v>0</v>
      </c>
      <c r="D249" s="28">
        <v>0</v>
      </c>
      <c r="E249" s="29">
        <v>0</v>
      </c>
      <c r="F249" s="25"/>
    </row>
    <row r="250" s="1" customFormat="1" spans="1:6">
      <c r="A250" s="22">
        <v>2020504</v>
      </c>
      <c r="B250" s="32" t="s">
        <v>158</v>
      </c>
      <c r="C250" s="31">
        <v>0</v>
      </c>
      <c r="D250" s="28">
        <v>0</v>
      </c>
      <c r="E250" s="29">
        <v>0</v>
      </c>
      <c r="F250" s="25"/>
    </row>
    <row r="251" s="1" customFormat="1" spans="1:6">
      <c r="A251" s="22">
        <v>2020505</v>
      </c>
      <c r="B251" s="32" t="s">
        <v>159</v>
      </c>
      <c r="C251" s="31">
        <v>0</v>
      </c>
      <c r="D251" s="28">
        <v>0</v>
      </c>
      <c r="E251" s="29">
        <v>0</v>
      </c>
      <c r="F251" s="25"/>
    </row>
    <row r="252" s="1" customFormat="1" spans="1:6">
      <c r="A252" s="22">
        <v>2020599</v>
      </c>
      <c r="B252" s="32" t="s">
        <v>160</v>
      </c>
      <c r="C252" s="31">
        <v>0</v>
      </c>
      <c r="D252" s="28">
        <v>0</v>
      </c>
      <c r="E252" s="29">
        <v>0</v>
      </c>
      <c r="F252" s="25"/>
    </row>
    <row r="253" s="1" customFormat="1" spans="1:6">
      <c r="A253" s="22">
        <v>20206</v>
      </c>
      <c r="B253" s="32" t="s">
        <v>161</v>
      </c>
      <c r="C253" s="35"/>
      <c r="D253" s="35"/>
      <c r="E253" s="35"/>
      <c r="F253" s="25"/>
    </row>
    <row r="254" s="1" customFormat="1" spans="1:6">
      <c r="A254" s="22">
        <v>2020601</v>
      </c>
      <c r="B254" s="32" t="s">
        <v>162</v>
      </c>
      <c r="C254" s="31">
        <v>0</v>
      </c>
      <c r="D254" s="28">
        <v>0</v>
      </c>
      <c r="E254" s="29">
        <v>0</v>
      </c>
      <c r="F254" s="25"/>
    </row>
    <row r="255" s="1" customFormat="1" spans="1:6">
      <c r="A255" s="22">
        <v>20299</v>
      </c>
      <c r="B255" s="32" t="s">
        <v>163</v>
      </c>
      <c r="C255" s="35"/>
      <c r="D255" s="35"/>
      <c r="E255" s="35"/>
      <c r="F255" s="25"/>
    </row>
    <row r="256" s="1" customFormat="1" spans="1:6">
      <c r="A256" s="22">
        <v>2029999</v>
      </c>
      <c r="B256" s="32" t="s">
        <v>164</v>
      </c>
      <c r="C256" s="31">
        <v>0</v>
      </c>
      <c r="D256" s="28">
        <v>0</v>
      </c>
      <c r="E256" s="29">
        <v>0</v>
      </c>
      <c r="F256" s="25"/>
    </row>
    <row r="257" s="1" customFormat="1" spans="1:6">
      <c r="A257" s="22">
        <v>203</v>
      </c>
      <c r="B257" s="31" t="s">
        <v>165</v>
      </c>
      <c r="C257" s="36">
        <f>C258+C262+C264+C266+C274</f>
        <v>26</v>
      </c>
      <c r="D257" s="36">
        <f>D258+D262+D264+D266+D274</f>
        <v>41</v>
      </c>
      <c r="E257" s="36">
        <f>E258+E262+E264+E266+E274</f>
        <v>24</v>
      </c>
      <c r="F257" s="25">
        <v>92.3076923076923</v>
      </c>
    </row>
    <row r="258" s="1" customFormat="1" spans="1:6">
      <c r="A258" s="22">
        <v>20301</v>
      </c>
      <c r="B258" s="31" t="s">
        <v>166</v>
      </c>
      <c r="C258" s="36">
        <f>SUM(C259:C261)</f>
        <v>0</v>
      </c>
      <c r="D258" s="36">
        <f>SUM(D259:D261)</f>
        <v>0</v>
      </c>
      <c r="E258" s="36">
        <f>SUM(E259:E261)</f>
        <v>0</v>
      </c>
      <c r="F258" s="25"/>
    </row>
    <row r="259" s="1" customFormat="1" spans="1:6">
      <c r="A259" s="22">
        <v>2030101</v>
      </c>
      <c r="B259" s="31" t="s">
        <v>167</v>
      </c>
      <c r="C259" s="31">
        <v>0</v>
      </c>
      <c r="D259" s="28">
        <v>0</v>
      </c>
      <c r="E259" s="29">
        <v>0</v>
      </c>
      <c r="F259" s="25"/>
    </row>
    <row r="260" s="1" customFormat="1" spans="1:6">
      <c r="A260" s="22">
        <v>2030102</v>
      </c>
      <c r="B260" s="31" t="s">
        <v>168</v>
      </c>
      <c r="C260" s="31">
        <v>0</v>
      </c>
      <c r="D260" s="28">
        <v>0</v>
      </c>
      <c r="E260" s="29">
        <v>0</v>
      </c>
      <c r="F260" s="25"/>
    </row>
    <row r="261" s="1" customFormat="1" spans="1:6">
      <c r="A261" s="22">
        <v>2030199</v>
      </c>
      <c r="B261" s="31" t="s">
        <v>169</v>
      </c>
      <c r="C261" s="31">
        <v>0</v>
      </c>
      <c r="D261" s="28">
        <v>0</v>
      </c>
      <c r="E261" s="29">
        <v>0</v>
      </c>
      <c r="F261" s="25"/>
    </row>
    <row r="262" s="1" customFormat="1" spans="1:6">
      <c r="A262" s="22">
        <v>20304</v>
      </c>
      <c r="B262" s="31" t="s">
        <v>170</v>
      </c>
      <c r="C262" s="44">
        <f>C263</f>
        <v>0</v>
      </c>
      <c r="D262" s="44">
        <f>D263</f>
        <v>0</v>
      </c>
      <c r="E262" s="44">
        <f>E263</f>
        <v>0</v>
      </c>
      <c r="F262" s="25"/>
    </row>
    <row r="263" s="1" customFormat="1" spans="1:6">
      <c r="A263" s="22">
        <v>2030401</v>
      </c>
      <c r="B263" s="31" t="s">
        <v>171</v>
      </c>
      <c r="C263" s="31">
        <v>0</v>
      </c>
      <c r="D263" s="28">
        <v>0</v>
      </c>
      <c r="E263" s="29">
        <v>0</v>
      </c>
      <c r="F263" s="25"/>
    </row>
    <row r="264" s="1" customFormat="1" spans="1:6">
      <c r="A264" s="22">
        <v>20305</v>
      </c>
      <c r="B264" s="31" t="s">
        <v>172</v>
      </c>
      <c r="C264" s="44">
        <f>C265</f>
        <v>0</v>
      </c>
      <c r="D264" s="44">
        <f>D265</f>
        <v>0</v>
      </c>
      <c r="E264" s="44">
        <f>E265</f>
        <v>0</v>
      </c>
      <c r="F264" s="25"/>
    </row>
    <row r="265" s="1" customFormat="1" spans="1:6">
      <c r="A265" s="22">
        <v>2030501</v>
      </c>
      <c r="B265" s="31" t="s">
        <v>173</v>
      </c>
      <c r="C265" s="31">
        <v>0</v>
      </c>
      <c r="D265" s="28">
        <v>0</v>
      </c>
      <c r="E265" s="29">
        <v>0</v>
      </c>
      <c r="F265" s="25"/>
    </row>
    <row r="266" s="1" customFormat="1" spans="1:6">
      <c r="A266" s="22">
        <v>20306</v>
      </c>
      <c r="B266" s="33" t="s">
        <v>174</v>
      </c>
      <c r="C266" s="36">
        <f>SUM(C267:C273)</f>
        <v>26</v>
      </c>
      <c r="D266" s="36">
        <f>SUM(D267:D273)</f>
        <v>41</v>
      </c>
      <c r="E266" s="36">
        <f>SUM(E267:E273)</f>
        <v>24</v>
      </c>
      <c r="F266" s="25">
        <v>92.3076923076923</v>
      </c>
    </row>
    <row r="267" s="1" customFormat="1" spans="1:6">
      <c r="A267" s="22">
        <v>2030601</v>
      </c>
      <c r="B267" s="33" t="s">
        <v>175</v>
      </c>
      <c r="C267" s="31">
        <v>0</v>
      </c>
      <c r="D267" s="28">
        <v>0</v>
      </c>
      <c r="E267" s="29">
        <v>0</v>
      </c>
      <c r="F267" s="25"/>
    </row>
    <row r="268" s="1" customFormat="1" spans="1:6">
      <c r="A268" s="22">
        <v>2030602</v>
      </c>
      <c r="B268" s="32" t="s">
        <v>176</v>
      </c>
      <c r="C268" s="31">
        <v>0</v>
      </c>
      <c r="D268" s="28">
        <v>0</v>
      </c>
      <c r="E268" s="29">
        <v>0</v>
      </c>
      <c r="F268" s="25"/>
    </row>
    <row r="269" s="1" customFormat="1" spans="1:6">
      <c r="A269" s="22">
        <v>2030603</v>
      </c>
      <c r="B269" s="32" t="s">
        <v>177</v>
      </c>
      <c r="C269" s="31">
        <v>0</v>
      </c>
      <c r="D269" s="28">
        <v>0</v>
      </c>
      <c r="E269" s="29">
        <v>0</v>
      </c>
      <c r="F269" s="25"/>
    </row>
    <row r="270" s="1" customFormat="1" spans="1:6">
      <c r="A270" s="22">
        <v>2030604</v>
      </c>
      <c r="B270" s="32" t="s">
        <v>178</v>
      </c>
      <c r="C270" s="31">
        <v>0</v>
      </c>
      <c r="D270" s="28">
        <v>0</v>
      </c>
      <c r="E270" s="29">
        <v>0</v>
      </c>
      <c r="F270" s="25"/>
    </row>
    <row r="271" s="1" customFormat="1" spans="1:6">
      <c r="A271" s="22">
        <v>2030607</v>
      </c>
      <c r="B271" s="33" t="s">
        <v>179</v>
      </c>
      <c r="C271" s="31">
        <v>26</v>
      </c>
      <c r="D271" s="28">
        <v>27</v>
      </c>
      <c r="E271" s="29">
        <v>0</v>
      </c>
      <c r="F271" s="25">
        <v>0</v>
      </c>
    </row>
    <row r="272" s="1" customFormat="1" spans="1:6">
      <c r="A272" s="22">
        <v>2030608</v>
      </c>
      <c r="B272" s="33" t="s">
        <v>180</v>
      </c>
      <c r="C272" s="31">
        <v>0</v>
      </c>
      <c r="D272" s="28">
        <v>0</v>
      </c>
      <c r="E272" s="29">
        <v>0</v>
      </c>
      <c r="F272" s="25"/>
    </row>
    <row r="273" s="1" customFormat="1" spans="1:6">
      <c r="A273" s="22">
        <v>2030699</v>
      </c>
      <c r="B273" s="33" t="s">
        <v>181</v>
      </c>
      <c r="C273" s="31">
        <v>0</v>
      </c>
      <c r="D273" s="28">
        <v>14</v>
      </c>
      <c r="E273" s="29">
        <v>24</v>
      </c>
      <c r="F273" s="25"/>
    </row>
    <row r="274" s="1" customFormat="1" spans="1:6">
      <c r="A274" s="22">
        <v>20399</v>
      </c>
      <c r="B274" s="33" t="s">
        <v>182</v>
      </c>
      <c r="C274" s="44">
        <f>C275</f>
        <v>0</v>
      </c>
      <c r="D274" s="44">
        <f>D275</f>
        <v>0</v>
      </c>
      <c r="E274" s="44">
        <f>E275</f>
        <v>0</v>
      </c>
      <c r="F274" s="25"/>
    </row>
    <row r="275" s="1" customFormat="1" spans="1:6">
      <c r="A275" s="45">
        <v>2039999</v>
      </c>
      <c r="B275" s="33" t="s">
        <v>183</v>
      </c>
      <c r="C275" s="31">
        <v>0</v>
      </c>
      <c r="D275" s="28">
        <v>0</v>
      </c>
      <c r="E275" s="29">
        <v>0</v>
      </c>
      <c r="F275" s="25"/>
    </row>
    <row r="276" s="1" customFormat="1" spans="1:6">
      <c r="A276" s="22">
        <v>204</v>
      </c>
      <c r="B276" s="31" t="s">
        <v>184</v>
      </c>
      <c r="C276" s="44">
        <f>C277+C280+C291+C298+C306+C315+C329+C339+C349+C357+C363</f>
        <v>10542</v>
      </c>
      <c r="D276" s="44">
        <f>D277+D280+D291+D298+D306+D315+D329+D339+D349+D357+D363</f>
        <v>11322</v>
      </c>
      <c r="E276" s="44">
        <f>E277+E280+E291+E298+E306+E315+E329+E339+E349+E357+E363</f>
        <v>6480</v>
      </c>
      <c r="F276" s="25">
        <v>61.4684120660216</v>
      </c>
    </row>
    <row r="277" s="1" customFormat="1" spans="1:6">
      <c r="A277" s="22">
        <v>20401</v>
      </c>
      <c r="B277" s="32" t="s">
        <v>185</v>
      </c>
      <c r="C277" s="44">
        <f>SUM(C278:C279)</f>
        <v>59</v>
      </c>
      <c r="D277" s="44">
        <f>SUM(D278:D279)</f>
        <v>0</v>
      </c>
      <c r="E277" s="44">
        <f>SUM(E278:E279)</f>
        <v>0</v>
      </c>
      <c r="F277" s="25">
        <v>0</v>
      </c>
    </row>
    <row r="278" s="1" customFormat="1" spans="1:6">
      <c r="A278" s="22">
        <v>2040101</v>
      </c>
      <c r="B278" s="32" t="s">
        <v>186</v>
      </c>
      <c r="C278" s="31">
        <v>59</v>
      </c>
      <c r="D278" s="28">
        <v>0</v>
      </c>
      <c r="E278" s="29">
        <v>0</v>
      </c>
      <c r="F278" s="25">
        <v>0</v>
      </c>
    </row>
    <row r="279" s="1" customFormat="1" spans="1:6">
      <c r="A279" s="22">
        <v>2040199</v>
      </c>
      <c r="B279" s="33" t="s">
        <v>187</v>
      </c>
      <c r="C279" s="31">
        <v>0</v>
      </c>
      <c r="D279" s="28">
        <v>0</v>
      </c>
      <c r="E279" s="29">
        <v>0</v>
      </c>
      <c r="F279" s="25"/>
    </row>
    <row r="280" s="1" customFormat="1" spans="1:6">
      <c r="A280" s="22">
        <v>20402</v>
      </c>
      <c r="B280" s="33" t="s">
        <v>188</v>
      </c>
      <c r="C280" s="44">
        <f>SUM(C281:C290)</f>
        <v>8207</v>
      </c>
      <c r="D280" s="44">
        <f>SUM(D281:D290)</f>
        <v>8694</v>
      </c>
      <c r="E280" s="44">
        <f>SUM(E281:E290)</f>
        <v>5898</v>
      </c>
      <c r="F280" s="25">
        <v>71.8654806872182</v>
      </c>
    </row>
    <row r="281" s="1" customFormat="1" spans="1:6">
      <c r="A281" s="22">
        <v>2040201</v>
      </c>
      <c r="B281" s="33" t="s">
        <v>13</v>
      </c>
      <c r="C281" s="31">
        <v>8104</v>
      </c>
      <c r="D281" s="28">
        <v>8561</v>
      </c>
      <c r="E281" s="29">
        <v>5749</v>
      </c>
      <c r="F281" s="25">
        <v>70.9402764067127</v>
      </c>
    </row>
    <row r="282" s="1" customFormat="1" spans="1:6">
      <c r="A282" s="22">
        <v>2040202</v>
      </c>
      <c r="B282" s="33" t="s">
        <v>14</v>
      </c>
      <c r="C282" s="37">
        <v>94</v>
      </c>
      <c r="D282" s="28">
        <v>133</v>
      </c>
      <c r="E282" s="29">
        <v>106</v>
      </c>
      <c r="F282" s="25">
        <v>112.765957446809</v>
      </c>
    </row>
    <row r="283" s="1" customFormat="1" spans="1:6">
      <c r="A283" s="22">
        <v>2040203</v>
      </c>
      <c r="B283" s="33" t="s">
        <v>15</v>
      </c>
      <c r="C283" s="37">
        <v>0</v>
      </c>
      <c r="D283" s="28">
        <v>0</v>
      </c>
      <c r="E283" s="29">
        <v>0</v>
      </c>
      <c r="F283" s="25"/>
    </row>
    <row r="284" s="1" customFormat="1" spans="1:6">
      <c r="A284" s="22">
        <v>2040219</v>
      </c>
      <c r="B284" s="33" t="s">
        <v>53</v>
      </c>
      <c r="C284" s="37">
        <v>0</v>
      </c>
      <c r="D284" s="28">
        <v>0</v>
      </c>
      <c r="E284" s="29">
        <v>0</v>
      </c>
      <c r="F284" s="25"/>
    </row>
    <row r="285" s="1" customFormat="1" spans="1:6">
      <c r="A285" s="22">
        <v>2040220</v>
      </c>
      <c r="B285" s="33" t="s">
        <v>189</v>
      </c>
      <c r="C285" s="37">
        <v>0</v>
      </c>
      <c r="D285" s="28">
        <v>0</v>
      </c>
      <c r="E285" s="29">
        <v>0</v>
      </c>
      <c r="F285" s="25"/>
    </row>
    <row r="286" s="1" customFormat="1" spans="1:6">
      <c r="A286" s="22">
        <v>2040221</v>
      </c>
      <c r="B286" s="33" t="s">
        <v>190</v>
      </c>
      <c r="C286" s="37">
        <v>0</v>
      </c>
      <c r="D286" s="28">
        <v>0</v>
      </c>
      <c r="E286" s="29">
        <v>0</v>
      </c>
      <c r="F286" s="25"/>
    </row>
    <row r="287" s="1" customFormat="1" spans="1:6">
      <c r="A287" s="22">
        <v>2040222</v>
      </c>
      <c r="B287" s="33" t="s">
        <v>191</v>
      </c>
      <c r="C287" s="37">
        <v>0</v>
      </c>
      <c r="D287" s="28">
        <v>0</v>
      </c>
      <c r="E287" s="29">
        <v>0</v>
      </c>
      <c r="F287" s="25"/>
    </row>
    <row r="288" s="1" customFormat="1" spans="1:6">
      <c r="A288" s="22">
        <v>2040223</v>
      </c>
      <c r="B288" s="33" t="s">
        <v>192</v>
      </c>
      <c r="C288" s="37">
        <v>0</v>
      </c>
      <c r="D288" s="28">
        <v>0</v>
      </c>
      <c r="E288" s="29">
        <v>0</v>
      </c>
      <c r="F288" s="25"/>
    </row>
    <row r="289" s="1" customFormat="1" spans="1:6">
      <c r="A289" s="22">
        <v>2040250</v>
      </c>
      <c r="B289" s="33" t="s">
        <v>22</v>
      </c>
      <c r="C289" s="31">
        <v>0</v>
      </c>
      <c r="D289" s="28">
        <v>0</v>
      </c>
      <c r="E289" s="29">
        <v>0</v>
      </c>
      <c r="F289" s="25"/>
    </row>
    <row r="290" s="1" customFormat="1" spans="1:6">
      <c r="A290" s="22">
        <v>2040299</v>
      </c>
      <c r="B290" s="33" t="s">
        <v>193</v>
      </c>
      <c r="C290" s="31">
        <v>9</v>
      </c>
      <c r="D290" s="28">
        <v>0</v>
      </c>
      <c r="E290" s="29">
        <v>43</v>
      </c>
      <c r="F290" s="25">
        <v>477.777777777778</v>
      </c>
    </row>
    <row r="291" s="1" customFormat="1" spans="1:6">
      <c r="A291" s="22">
        <v>20403</v>
      </c>
      <c r="B291" s="32" t="s">
        <v>194</v>
      </c>
      <c r="C291" s="36">
        <f>SUM(C292:C297)</f>
        <v>0</v>
      </c>
      <c r="D291" s="36">
        <f>SUM(D292:D297)</f>
        <v>0</v>
      </c>
      <c r="E291" s="36">
        <f>SUM(E292:E297)</f>
        <v>0</v>
      </c>
      <c r="F291" s="25"/>
    </row>
    <row r="292" s="1" customFormat="1" spans="1:6">
      <c r="A292" s="22">
        <v>2040301</v>
      </c>
      <c r="B292" s="32" t="s">
        <v>13</v>
      </c>
      <c r="C292" s="31">
        <v>0</v>
      </c>
      <c r="D292" s="28">
        <v>0</v>
      </c>
      <c r="E292" s="29">
        <v>0</v>
      </c>
      <c r="F292" s="25"/>
    </row>
    <row r="293" s="1" customFormat="1" spans="1:6">
      <c r="A293" s="22">
        <v>2040302</v>
      </c>
      <c r="B293" s="32" t="s">
        <v>14</v>
      </c>
      <c r="C293" s="31">
        <v>0</v>
      </c>
      <c r="D293" s="28">
        <v>0</v>
      </c>
      <c r="E293" s="29">
        <v>0</v>
      </c>
      <c r="F293" s="25"/>
    </row>
    <row r="294" s="1" customFormat="1" spans="1:6">
      <c r="A294" s="22">
        <v>2040303</v>
      </c>
      <c r="B294" s="33" t="s">
        <v>15</v>
      </c>
      <c r="C294" s="31">
        <v>0</v>
      </c>
      <c r="D294" s="28">
        <v>0</v>
      </c>
      <c r="E294" s="29">
        <v>0</v>
      </c>
      <c r="F294" s="25"/>
    </row>
    <row r="295" s="1" customFormat="1" spans="1:6">
      <c r="A295" s="22">
        <v>2040304</v>
      </c>
      <c r="B295" s="33" t="s">
        <v>195</v>
      </c>
      <c r="C295" s="31">
        <v>0</v>
      </c>
      <c r="D295" s="28">
        <v>0</v>
      </c>
      <c r="E295" s="29">
        <v>0</v>
      </c>
      <c r="F295" s="25"/>
    </row>
    <row r="296" s="1" customFormat="1" spans="1:6">
      <c r="A296" s="22">
        <v>2040350</v>
      </c>
      <c r="B296" s="33" t="s">
        <v>22</v>
      </c>
      <c r="C296" s="31">
        <v>0</v>
      </c>
      <c r="D296" s="28">
        <v>0</v>
      </c>
      <c r="E296" s="29">
        <v>0</v>
      </c>
      <c r="F296" s="25"/>
    </row>
    <row r="297" s="1" customFormat="1" spans="1:6">
      <c r="A297" s="22">
        <v>2040399</v>
      </c>
      <c r="B297" s="31" t="s">
        <v>196</v>
      </c>
      <c r="C297" s="31">
        <v>0</v>
      </c>
      <c r="D297" s="28">
        <v>0</v>
      </c>
      <c r="E297" s="29">
        <v>0</v>
      </c>
      <c r="F297" s="25"/>
    </row>
    <row r="298" s="1" customFormat="1" spans="1:6">
      <c r="A298" s="22">
        <v>20404</v>
      </c>
      <c r="B298" s="32" t="s">
        <v>197</v>
      </c>
      <c r="C298" s="44">
        <f>SUM(C299:C305)</f>
        <v>213</v>
      </c>
      <c r="D298" s="44">
        <f>SUM(D299:D305)</f>
        <v>19</v>
      </c>
      <c r="E298" s="44">
        <f>SUM(E299:E305)</f>
        <v>0</v>
      </c>
      <c r="F298" s="25">
        <v>0</v>
      </c>
    </row>
    <row r="299" s="1" customFormat="1" spans="1:6">
      <c r="A299" s="22">
        <v>2040401</v>
      </c>
      <c r="B299" s="32" t="s">
        <v>13</v>
      </c>
      <c r="C299" s="31">
        <v>213</v>
      </c>
      <c r="D299" s="28">
        <v>19</v>
      </c>
      <c r="E299" s="29">
        <v>0</v>
      </c>
      <c r="F299" s="25">
        <v>0</v>
      </c>
    </row>
    <row r="300" s="1" customFormat="1" spans="1:6">
      <c r="A300" s="22">
        <v>2040402</v>
      </c>
      <c r="B300" s="32" t="s">
        <v>14</v>
      </c>
      <c r="C300" s="37">
        <v>0</v>
      </c>
      <c r="D300" s="28">
        <v>0</v>
      </c>
      <c r="E300" s="29">
        <v>0</v>
      </c>
      <c r="F300" s="25"/>
    </row>
    <row r="301" s="1" customFormat="1" spans="1:6">
      <c r="A301" s="22">
        <v>2040403</v>
      </c>
      <c r="B301" s="33" t="s">
        <v>15</v>
      </c>
      <c r="C301" s="37">
        <v>0</v>
      </c>
      <c r="D301" s="28">
        <v>0</v>
      </c>
      <c r="E301" s="29">
        <v>0</v>
      </c>
      <c r="F301" s="25"/>
    </row>
    <row r="302" s="1" customFormat="1" spans="1:6">
      <c r="A302" s="22">
        <v>2040409</v>
      </c>
      <c r="B302" s="33" t="s">
        <v>198</v>
      </c>
      <c r="C302" s="37">
        <v>0</v>
      </c>
      <c r="D302" s="28">
        <v>0</v>
      </c>
      <c r="E302" s="29">
        <v>0</v>
      </c>
      <c r="F302" s="25"/>
    </row>
    <row r="303" s="1" customFormat="1" spans="1:6">
      <c r="A303" s="22">
        <v>2040410</v>
      </c>
      <c r="B303" s="33" t="s">
        <v>199</v>
      </c>
      <c r="C303" s="37">
        <v>0</v>
      </c>
      <c r="D303" s="28">
        <v>0</v>
      </c>
      <c r="E303" s="29">
        <v>0</v>
      </c>
      <c r="F303" s="25"/>
    </row>
    <row r="304" s="1" customFormat="1" spans="1:6">
      <c r="A304" s="22">
        <v>2040450</v>
      </c>
      <c r="B304" s="33" t="s">
        <v>22</v>
      </c>
      <c r="C304" s="37">
        <v>0</v>
      </c>
      <c r="D304" s="28">
        <v>0</v>
      </c>
      <c r="E304" s="29">
        <v>0</v>
      </c>
      <c r="F304" s="25"/>
    </row>
    <row r="305" s="1" customFormat="1" spans="1:6">
      <c r="A305" s="22">
        <v>2040499</v>
      </c>
      <c r="B305" s="33" t="s">
        <v>200</v>
      </c>
      <c r="C305" s="37">
        <v>0</v>
      </c>
      <c r="D305" s="28">
        <v>0</v>
      </c>
      <c r="E305" s="29">
        <v>0</v>
      </c>
      <c r="F305" s="25"/>
    </row>
    <row r="306" s="1" customFormat="1" spans="1:6">
      <c r="A306" s="22">
        <v>20405</v>
      </c>
      <c r="B306" s="31" t="s">
        <v>201</v>
      </c>
      <c r="C306" s="44">
        <f>SUM(C307:C314)</f>
        <v>1144</v>
      </c>
      <c r="D306" s="44">
        <f>SUM(D307:D314)</f>
        <v>1230</v>
      </c>
      <c r="E306" s="44">
        <f>SUM(E307:E314)</f>
        <v>0</v>
      </c>
      <c r="F306" s="25">
        <v>0</v>
      </c>
    </row>
    <row r="307" s="1" customFormat="1" spans="1:6">
      <c r="A307" s="22">
        <v>2040501</v>
      </c>
      <c r="B307" s="32" t="s">
        <v>13</v>
      </c>
      <c r="C307" s="31">
        <v>1144</v>
      </c>
      <c r="D307" s="28">
        <v>32</v>
      </c>
      <c r="E307" s="29">
        <v>0</v>
      </c>
      <c r="F307" s="25">
        <v>0</v>
      </c>
    </row>
    <row r="308" s="1" customFormat="1" spans="1:6">
      <c r="A308" s="22">
        <v>2040502</v>
      </c>
      <c r="B308" s="32" t="s">
        <v>14</v>
      </c>
      <c r="C308" s="37">
        <v>0</v>
      </c>
      <c r="D308" s="28">
        <v>0</v>
      </c>
      <c r="E308" s="29">
        <v>0</v>
      </c>
      <c r="F308" s="25"/>
    </row>
    <row r="309" s="1" customFormat="1" spans="1:6">
      <c r="A309" s="22">
        <v>2040503</v>
      </c>
      <c r="B309" s="32" t="s">
        <v>15</v>
      </c>
      <c r="C309" s="37">
        <v>0</v>
      </c>
      <c r="D309" s="28">
        <v>0</v>
      </c>
      <c r="E309" s="29">
        <v>0</v>
      </c>
      <c r="F309" s="25"/>
    </row>
    <row r="310" s="1" customFormat="1" spans="1:6">
      <c r="A310" s="22">
        <v>2040504</v>
      </c>
      <c r="B310" s="33" t="s">
        <v>202</v>
      </c>
      <c r="C310" s="37">
        <v>0</v>
      </c>
      <c r="D310" s="28">
        <v>0</v>
      </c>
      <c r="E310" s="29">
        <v>0</v>
      </c>
      <c r="F310" s="25"/>
    </row>
    <row r="311" s="1" customFormat="1" spans="1:6">
      <c r="A311" s="22">
        <v>2040505</v>
      </c>
      <c r="B311" s="33" t="s">
        <v>203</v>
      </c>
      <c r="C311" s="37">
        <v>0</v>
      </c>
      <c r="D311" s="28">
        <v>0</v>
      </c>
      <c r="E311" s="29">
        <v>0</v>
      </c>
      <c r="F311" s="25"/>
    </row>
    <row r="312" s="1" customFormat="1" spans="1:6">
      <c r="A312" s="22">
        <v>2040506</v>
      </c>
      <c r="B312" s="33" t="s">
        <v>204</v>
      </c>
      <c r="C312" s="37">
        <v>0</v>
      </c>
      <c r="D312" s="28">
        <v>1198</v>
      </c>
      <c r="E312" s="29">
        <v>0</v>
      </c>
      <c r="F312" s="25"/>
    </row>
    <row r="313" s="1" customFormat="1" spans="1:6">
      <c r="A313" s="22">
        <v>2040550</v>
      </c>
      <c r="B313" s="32" t="s">
        <v>22</v>
      </c>
      <c r="C313" s="37">
        <v>0</v>
      </c>
      <c r="D313" s="28">
        <v>0</v>
      </c>
      <c r="E313" s="29">
        <v>0</v>
      </c>
      <c r="F313" s="25"/>
    </row>
    <row r="314" s="1" customFormat="1" spans="1:6">
      <c r="A314" s="22">
        <v>2040599</v>
      </c>
      <c r="B314" s="32" t="s">
        <v>205</v>
      </c>
      <c r="C314" s="37">
        <v>0</v>
      </c>
      <c r="D314" s="28">
        <v>0</v>
      </c>
      <c r="E314" s="29">
        <v>0</v>
      </c>
      <c r="F314" s="25"/>
    </row>
    <row r="315" s="1" customFormat="1" spans="1:6">
      <c r="A315" s="22">
        <v>20406</v>
      </c>
      <c r="B315" s="32" t="s">
        <v>206</v>
      </c>
      <c r="C315" s="44">
        <f>SUM(C316:C328)</f>
        <v>654</v>
      </c>
      <c r="D315" s="44">
        <f>SUM(D316:D328)</f>
        <v>848</v>
      </c>
      <c r="E315" s="44">
        <f>SUM(E316:E328)</f>
        <v>548</v>
      </c>
      <c r="F315" s="25">
        <v>83.7920489296636</v>
      </c>
    </row>
    <row r="316" s="1" customFormat="1" spans="1:6">
      <c r="A316" s="22">
        <v>2040601</v>
      </c>
      <c r="B316" s="33" t="s">
        <v>13</v>
      </c>
      <c r="C316" s="31">
        <v>641</v>
      </c>
      <c r="D316" s="28">
        <v>815</v>
      </c>
      <c r="E316" s="29">
        <v>521</v>
      </c>
      <c r="F316" s="25">
        <v>81.2792511700468</v>
      </c>
    </row>
    <row r="317" s="1" customFormat="1" spans="1:6">
      <c r="A317" s="22">
        <v>2040602</v>
      </c>
      <c r="B317" s="33" t="s">
        <v>14</v>
      </c>
      <c r="C317" s="37">
        <v>4</v>
      </c>
      <c r="D317" s="28">
        <v>19</v>
      </c>
      <c r="E317" s="29">
        <v>15</v>
      </c>
      <c r="F317" s="25">
        <v>375</v>
      </c>
    </row>
    <row r="318" s="1" customFormat="1" spans="1:6">
      <c r="A318" s="22">
        <v>2040603</v>
      </c>
      <c r="B318" s="33" t="s">
        <v>15</v>
      </c>
      <c r="C318" s="37">
        <v>0</v>
      </c>
      <c r="D318" s="28">
        <v>0</v>
      </c>
      <c r="E318" s="29">
        <v>0</v>
      </c>
      <c r="F318" s="25"/>
    </row>
    <row r="319" s="1" customFormat="1" spans="1:6">
      <c r="A319" s="22">
        <v>2040604</v>
      </c>
      <c r="B319" s="31" t="s">
        <v>207</v>
      </c>
      <c r="C319" s="37">
        <v>9</v>
      </c>
      <c r="D319" s="28">
        <v>14</v>
      </c>
      <c r="E319" s="29">
        <v>0</v>
      </c>
      <c r="F319" s="25">
        <v>0</v>
      </c>
    </row>
    <row r="320" s="1" customFormat="1" spans="1:6">
      <c r="A320" s="22">
        <v>2040605</v>
      </c>
      <c r="B320" s="32" t="s">
        <v>208</v>
      </c>
      <c r="C320" s="37">
        <v>0</v>
      </c>
      <c r="D320" s="28">
        <v>0</v>
      </c>
      <c r="E320" s="29">
        <v>5</v>
      </c>
      <c r="F320" s="25"/>
    </row>
    <row r="321" s="1" customFormat="1" spans="1:6">
      <c r="A321" s="22">
        <v>2040606</v>
      </c>
      <c r="B321" s="32" t="s">
        <v>209</v>
      </c>
      <c r="C321" s="37">
        <v>0</v>
      </c>
      <c r="D321" s="28">
        <v>0</v>
      </c>
      <c r="E321" s="29">
        <v>0</v>
      </c>
      <c r="F321" s="25"/>
    </row>
    <row r="322" s="1" customFormat="1" spans="1:6">
      <c r="A322" s="22">
        <v>2040607</v>
      </c>
      <c r="B322" s="32" t="s">
        <v>210</v>
      </c>
      <c r="C322" s="31">
        <v>0</v>
      </c>
      <c r="D322" s="28">
        <v>0</v>
      </c>
      <c r="E322" s="29">
        <v>0</v>
      </c>
      <c r="F322" s="25"/>
    </row>
    <row r="323" s="1" customFormat="1" spans="1:6">
      <c r="A323" s="22">
        <v>2040608</v>
      </c>
      <c r="B323" s="33" t="s">
        <v>211</v>
      </c>
      <c r="C323" s="31">
        <v>0</v>
      </c>
      <c r="D323" s="28">
        <v>0</v>
      </c>
      <c r="E323" s="29">
        <v>0</v>
      </c>
      <c r="F323" s="25"/>
    </row>
    <row r="324" s="1" customFormat="1" spans="1:6">
      <c r="A324" s="22">
        <v>2040610</v>
      </c>
      <c r="B324" s="33" t="s">
        <v>212</v>
      </c>
      <c r="C324" s="31">
        <v>0</v>
      </c>
      <c r="D324" s="28">
        <v>0</v>
      </c>
      <c r="E324" s="29">
        <v>2</v>
      </c>
      <c r="F324" s="25"/>
    </row>
    <row r="325" s="1" customFormat="1" spans="1:6">
      <c r="A325" s="22">
        <v>2040612</v>
      </c>
      <c r="B325" s="33" t="s">
        <v>213</v>
      </c>
      <c r="C325" s="31">
        <v>0</v>
      </c>
      <c r="D325" s="28">
        <v>0</v>
      </c>
      <c r="E325" s="29">
        <v>0</v>
      </c>
      <c r="F325" s="25"/>
    </row>
    <row r="326" s="1" customFormat="1" spans="1:6">
      <c r="A326" s="22">
        <v>2040613</v>
      </c>
      <c r="B326" s="33" t="s">
        <v>53</v>
      </c>
      <c r="C326" s="31">
        <v>0</v>
      </c>
      <c r="D326" s="28">
        <v>0</v>
      </c>
      <c r="E326" s="29">
        <v>0</v>
      </c>
      <c r="F326" s="25"/>
    </row>
    <row r="327" s="1" customFormat="1" spans="1:6">
      <c r="A327" s="22">
        <v>2040650</v>
      </c>
      <c r="B327" s="33" t="s">
        <v>22</v>
      </c>
      <c r="C327" s="31">
        <v>0</v>
      </c>
      <c r="D327" s="28">
        <v>0</v>
      </c>
      <c r="E327" s="29">
        <v>0</v>
      </c>
      <c r="F327" s="25"/>
    </row>
    <row r="328" s="1" customFormat="1" spans="1:6">
      <c r="A328" s="22">
        <v>2040699</v>
      </c>
      <c r="B328" s="32" t="s">
        <v>214</v>
      </c>
      <c r="C328" s="31">
        <v>0</v>
      </c>
      <c r="D328" s="28">
        <v>0</v>
      </c>
      <c r="E328" s="29">
        <v>5</v>
      </c>
      <c r="F328" s="25"/>
    </row>
    <row r="329" s="1" customFormat="1" spans="1:6">
      <c r="A329" s="22">
        <v>20407</v>
      </c>
      <c r="B329" s="32" t="s">
        <v>215</v>
      </c>
      <c r="C329" s="36">
        <f>SUM(C330:C338)</f>
        <v>0</v>
      </c>
      <c r="D329" s="36">
        <f>SUM(D330:D338)</f>
        <v>0</v>
      </c>
      <c r="E329" s="36">
        <f>SUM(E330:E338)</f>
        <v>0</v>
      </c>
      <c r="F329" s="25"/>
    </row>
    <row r="330" s="1" customFormat="1" spans="1:6">
      <c r="A330" s="22">
        <v>2040701</v>
      </c>
      <c r="B330" s="32" t="s">
        <v>13</v>
      </c>
      <c r="C330" s="31">
        <v>0</v>
      </c>
      <c r="D330" s="28">
        <v>0</v>
      </c>
      <c r="E330" s="29">
        <v>0</v>
      </c>
      <c r="F330" s="25"/>
    </row>
    <row r="331" s="1" customFormat="1" spans="1:6">
      <c r="A331" s="22">
        <v>2040702</v>
      </c>
      <c r="B331" s="33" t="s">
        <v>14</v>
      </c>
      <c r="C331" s="31">
        <v>0</v>
      </c>
      <c r="D331" s="28">
        <v>0</v>
      </c>
      <c r="E331" s="29">
        <v>0</v>
      </c>
      <c r="F331" s="25"/>
    </row>
    <row r="332" s="1" customFormat="1" spans="1:6">
      <c r="A332" s="22">
        <v>2040703</v>
      </c>
      <c r="B332" s="33" t="s">
        <v>15</v>
      </c>
      <c r="C332" s="31">
        <v>0</v>
      </c>
      <c r="D332" s="28">
        <v>0</v>
      </c>
      <c r="E332" s="29">
        <v>0</v>
      </c>
      <c r="F332" s="25"/>
    </row>
    <row r="333" s="1" customFormat="1" spans="1:6">
      <c r="A333" s="22">
        <v>2040704</v>
      </c>
      <c r="B333" s="33" t="s">
        <v>216</v>
      </c>
      <c r="C333" s="31">
        <v>0</v>
      </c>
      <c r="D333" s="28">
        <v>0</v>
      </c>
      <c r="E333" s="29">
        <v>0</v>
      </c>
      <c r="F333" s="25"/>
    </row>
    <row r="334" s="1" customFormat="1" spans="1:6">
      <c r="A334" s="22">
        <v>2040705</v>
      </c>
      <c r="B334" s="31" t="s">
        <v>217</v>
      </c>
      <c r="C334" s="31">
        <v>0</v>
      </c>
      <c r="D334" s="28">
        <v>0</v>
      </c>
      <c r="E334" s="29">
        <v>0</v>
      </c>
      <c r="F334" s="25"/>
    </row>
    <row r="335" s="1" customFormat="1" spans="1:6">
      <c r="A335" s="22">
        <v>2040706</v>
      </c>
      <c r="B335" s="32" t="s">
        <v>218</v>
      </c>
      <c r="C335" s="31">
        <v>0</v>
      </c>
      <c r="D335" s="28">
        <v>0</v>
      </c>
      <c r="E335" s="29">
        <v>0</v>
      </c>
      <c r="F335" s="25"/>
    </row>
    <row r="336" s="1" customFormat="1" spans="1:6">
      <c r="A336" s="22">
        <v>2040707</v>
      </c>
      <c r="B336" s="32" t="s">
        <v>53</v>
      </c>
      <c r="C336" s="31">
        <v>0</v>
      </c>
      <c r="D336" s="28">
        <v>0</v>
      </c>
      <c r="E336" s="29">
        <v>0</v>
      </c>
      <c r="F336" s="25"/>
    </row>
    <row r="337" s="1" customFormat="1" spans="1:6">
      <c r="A337" s="22">
        <v>2040750</v>
      </c>
      <c r="B337" s="32" t="s">
        <v>22</v>
      </c>
      <c r="C337" s="31">
        <v>0</v>
      </c>
      <c r="D337" s="28">
        <v>0</v>
      </c>
      <c r="E337" s="29">
        <v>0</v>
      </c>
      <c r="F337" s="25"/>
    </row>
    <row r="338" s="1" customFormat="1" spans="1:6">
      <c r="A338" s="22">
        <v>2040799</v>
      </c>
      <c r="B338" s="32" t="s">
        <v>219</v>
      </c>
      <c r="C338" s="31">
        <v>0</v>
      </c>
      <c r="D338" s="28">
        <v>0</v>
      </c>
      <c r="E338" s="29">
        <v>0</v>
      </c>
      <c r="F338" s="25"/>
    </row>
    <row r="339" s="1" customFormat="1" spans="1:6">
      <c r="A339" s="22">
        <v>20408</v>
      </c>
      <c r="B339" s="33" t="s">
        <v>220</v>
      </c>
      <c r="C339" s="36">
        <f>SUM(C340:C348)</f>
        <v>0</v>
      </c>
      <c r="D339" s="36">
        <f>SUM(D340:D348)</f>
        <v>0</v>
      </c>
      <c r="E339" s="36">
        <f>SUM(E340:E348)</f>
        <v>0</v>
      </c>
      <c r="F339" s="25"/>
    </row>
    <row r="340" s="1" customFormat="1" spans="1:6">
      <c r="A340" s="22">
        <v>2040801</v>
      </c>
      <c r="B340" s="33" t="s">
        <v>13</v>
      </c>
      <c r="C340" s="31">
        <v>0</v>
      </c>
      <c r="D340" s="28">
        <v>0</v>
      </c>
      <c r="E340" s="29">
        <v>0</v>
      </c>
      <c r="F340" s="25"/>
    </row>
    <row r="341" s="1" customFormat="1" spans="1:6">
      <c r="A341" s="22">
        <v>2040802</v>
      </c>
      <c r="B341" s="33" t="s">
        <v>14</v>
      </c>
      <c r="C341" s="31">
        <v>0</v>
      </c>
      <c r="D341" s="28">
        <v>0</v>
      </c>
      <c r="E341" s="29">
        <v>0</v>
      </c>
      <c r="F341" s="25"/>
    </row>
    <row r="342" s="1" customFormat="1" spans="1:6">
      <c r="A342" s="22">
        <v>2040803</v>
      </c>
      <c r="B342" s="32" t="s">
        <v>15</v>
      </c>
      <c r="C342" s="31">
        <v>0</v>
      </c>
      <c r="D342" s="28">
        <v>0</v>
      </c>
      <c r="E342" s="29">
        <v>0</v>
      </c>
      <c r="F342" s="25"/>
    </row>
    <row r="343" s="1" customFormat="1" spans="1:6">
      <c r="A343" s="22">
        <v>2040804</v>
      </c>
      <c r="B343" s="32" t="s">
        <v>221</v>
      </c>
      <c r="C343" s="31">
        <v>0</v>
      </c>
      <c r="D343" s="28">
        <v>0</v>
      </c>
      <c r="E343" s="29">
        <v>0</v>
      </c>
      <c r="F343" s="25"/>
    </row>
    <row r="344" s="1" customFormat="1" spans="1:6">
      <c r="A344" s="22">
        <v>2040805</v>
      </c>
      <c r="B344" s="32" t="s">
        <v>222</v>
      </c>
      <c r="C344" s="31">
        <v>0</v>
      </c>
      <c r="D344" s="28">
        <v>0</v>
      </c>
      <c r="E344" s="29">
        <v>0</v>
      </c>
      <c r="F344" s="25"/>
    </row>
    <row r="345" s="1" customFormat="1" spans="1:6">
      <c r="A345" s="22">
        <v>2040806</v>
      </c>
      <c r="B345" s="33" t="s">
        <v>223</v>
      </c>
      <c r="C345" s="31">
        <v>0</v>
      </c>
      <c r="D345" s="28">
        <v>0</v>
      </c>
      <c r="E345" s="29">
        <v>0</v>
      </c>
      <c r="F345" s="25"/>
    </row>
    <row r="346" s="1" customFormat="1" spans="1:6">
      <c r="A346" s="22">
        <v>2040807</v>
      </c>
      <c r="B346" s="33" t="s">
        <v>53</v>
      </c>
      <c r="C346" s="31">
        <v>0</v>
      </c>
      <c r="D346" s="28">
        <v>0</v>
      </c>
      <c r="E346" s="29">
        <v>0</v>
      </c>
      <c r="F346" s="25"/>
    </row>
    <row r="347" s="1" customFormat="1" spans="1:6">
      <c r="A347" s="22">
        <v>2040850</v>
      </c>
      <c r="B347" s="33" t="s">
        <v>22</v>
      </c>
      <c r="C347" s="31">
        <v>0</v>
      </c>
      <c r="D347" s="28">
        <v>0</v>
      </c>
      <c r="E347" s="29">
        <v>0</v>
      </c>
      <c r="F347" s="25"/>
    </row>
    <row r="348" s="1" customFormat="1" spans="1:6">
      <c r="A348" s="22">
        <v>2040899</v>
      </c>
      <c r="B348" s="33" t="s">
        <v>224</v>
      </c>
      <c r="C348" s="31">
        <v>0</v>
      </c>
      <c r="D348" s="28">
        <v>0</v>
      </c>
      <c r="E348" s="29">
        <v>0</v>
      </c>
      <c r="F348" s="25"/>
    </row>
    <row r="349" s="1" customFormat="1" spans="1:6">
      <c r="A349" s="22">
        <v>20409</v>
      </c>
      <c r="B349" s="31" t="s">
        <v>225</v>
      </c>
      <c r="C349" s="36">
        <f>SUM(C350:C356)</f>
        <v>0</v>
      </c>
      <c r="D349" s="36">
        <f>SUM(D350:D356)</f>
        <v>0</v>
      </c>
      <c r="E349" s="36">
        <f>SUM(E350:E356)</f>
        <v>0</v>
      </c>
      <c r="F349" s="25"/>
    </row>
    <row r="350" s="1" customFormat="1" spans="1:6">
      <c r="A350" s="22">
        <v>2040901</v>
      </c>
      <c r="B350" s="32" t="s">
        <v>13</v>
      </c>
      <c r="C350" s="31">
        <v>0</v>
      </c>
      <c r="D350" s="28">
        <v>0</v>
      </c>
      <c r="E350" s="29">
        <v>0</v>
      </c>
      <c r="F350" s="25"/>
    </row>
    <row r="351" s="1" customFormat="1" spans="1:6">
      <c r="A351" s="22">
        <v>2040902</v>
      </c>
      <c r="B351" s="32" t="s">
        <v>14</v>
      </c>
      <c r="C351" s="31">
        <v>0</v>
      </c>
      <c r="D351" s="28">
        <v>0</v>
      </c>
      <c r="E351" s="29">
        <v>0</v>
      </c>
      <c r="F351" s="25"/>
    </row>
    <row r="352" s="1" customFormat="1" spans="1:6">
      <c r="A352" s="22">
        <v>2040903</v>
      </c>
      <c r="B352" s="32" t="s">
        <v>15</v>
      </c>
      <c r="C352" s="31">
        <v>0</v>
      </c>
      <c r="D352" s="28">
        <v>0</v>
      </c>
      <c r="E352" s="29">
        <v>0</v>
      </c>
      <c r="F352" s="25"/>
    </row>
    <row r="353" s="1" customFormat="1" spans="1:6">
      <c r="A353" s="22">
        <v>2040904</v>
      </c>
      <c r="B353" s="33" t="s">
        <v>226</v>
      </c>
      <c r="C353" s="31">
        <v>0</v>
      </c>
      <c r="D353" s="28">
        <v>0</v>
      </c>
      <c r="E353" s="29">
        <v>0</v>
      </c>
      <c r="F353" s="25"/>
    </row>
    <row r="354" s="1" customFormat="1" spans="1:6">
      <c r="A354" s="22">
        <v>2040905</v>
      </c>
      <c r="B354" s="33" t="s">
        <v>227</v>
      </c>
      <c r="C354" s="31">
        <v>0</v>
      </c>
      <c r="D354" s="28">
        <v>0</v>
      </c>
      <c r="E354" s="29">
        <v>0</v>
      </c>
      <c r="F354" s="25"/>
    </row>
    <row r="355" s="1" customFormat="1" spans="1:6">
      <c r="A355" s="22">
        <v>2040950</v>
      </c>
      <c r="B355" s="33" t="s">
        <v>22</v>
      </c>
      <c r="C355" s="31">
        <v>0</v>
      </c>
      <c r="D355" s="28">
        <v>0</v>
      </c>
      <c r="E355" s="29">
        <v>0</v>
      </c>
      <c r="F355" s="25"/>
    </row>
    <row r="356" s="1" customFormat="1" spans="1:6">
      <c r="A356" s="22">
        <v>2040999</v>
      </c>
      <c r="B356" s="32" t="s">
        <v>228</v>
      </c>
      <c r="C356" s="31">
        <v>0</v>
      </c>
      <c r="D356" s="28">
        <v>0</v>
      </c>
      <c r="E356" s="29">
        <v>0</v>
      </c>
      <c r="F356" s="25"/>
    </row>
    <row r="357" s="1" customFormat="1" spans="1:6">
      <c r="A357" s="22">
        <v>20410</v>
      </c>
      <c r="B357" s="32" t="s">
        <v>229</v>
      </c>
      <c r="C357" s="36">
        <f>SUM(C358:C362)</f>
        <v>0</v>
      </c>
      <c r="D357" s="36">
        <f>SUM(D358:D362)</f>
        <v>0</v>
      </c>
      <c r="E357" s="36">
        <f>SUM(E358:E362)</f>
        <v>0</v>
      </c>
      <c r="F357" s="25"/>
    </row>
    <row r="358" s="1" customFormat="1" spans="1:6">
      <c r="A358" s="22">
        <v>2041001</v>
      </c>
      <c r="B358" s="32" t="s">
        <v>13</v>
      </c>
      <c r="C358" s="31">
        <v>0</v>
      </c>
      <c r="D358" s="28">
        <v>0</v>
      </c>
      <c r="E358" s="29">
        <v>0</v>
      </c>
      <c r="F358" s="25"/>
    </row>
    <row r="359" s="1" customFormat="1" spans="1:6">
      <c r="A359" s="22">
        <v>2041002</v>
      </c>
      <c r="B359" s="33" t="s">
        <v>14</v>
      </c>
      <c r="C359" s="31">
        <v>0</v>
      </c>
      <c r="D359" s="28">
        <v>0</v>
      </c>
      <c r="E359" s="29">
        <v>0</v>
      </c>
      <c r="F359" s="25"/>
    </row>
    <row r="360" s="1" customFormat="1" spans="1:6">
      <c r="A360" s="22">
        <v>2041006</v>
      </c>
      <c r="B360" s="32" t="s">
        <v>53</v>
      </c>
      <c r="C360" s="31">
        <v>0</v>
      </c>
      <c r="D360" s="28">
        <v>0</v>
      </c>
      <c r="E360" s="29">
        <v>0</v>
      </c>
      <c r="F360" s="25"/>
    </row>
    <row r="361" s="1" customFormat="1" spans="1:6">
      <c r="A361" s="22">
        <v>2041007</v>
      </c>
      <c r="B361" s="33" t="s">
        <v>230</v>
      </c>
      <c r="C361" s="31">
        <v>0</v>
      </c>
      <c r="D361" s="28">
        <v>0</v>
      </c>
      <c r="E361" s="29">
        <v>0</v>
      </c>
      <c r="F361" s="25"/>
    </row>
    <row r="362" s="1" customFormat="1" spans="1:6">
      <c r="A362" s="22">
        <v>2041099</v>
      </c>
      <c r="B362" s="32" t="s">
        <v>231</v>
      </c>
      <c r="C362" s="31">
        <v>0</v>
      </c>
      <c r="D362" s="28">
        <v>0</v>
      </c>
      <c r="E362" s="29">
        <v>0</v>
      </c>
      <c r="F362" s="25"/>
    </row>
    <row r="363" s="1" customFormat="1" spans="1:6">
      <c r="A363" s="22">
        <v>20499</v>
      </c>
      <c r="B363" s="32" t="s">
        <v>232</v>
      </c>
      <c r="C363" s="36">
        <f>C364+C365</f>
        <v>265</v>
      </c>
      <c r="D363" s="36">
        <f>D364+D365</f>
        <v>531</v>
      </c>
      <c r="E363" s="36">
        <f>E364+E365</f>
        <v>34</v>
      </c>
      <c r="F363" s="25">
        <v>12.8301886792453</v>
      </c>
    </row>
    <row r="364" s="1" customFormat="1" spans="1:6">
      <c r="A364" s="22">
        <v>2049902</v>
      </c>
      <c r="B364" s="32" t="s">
        <v>233</v>
      </c>
      <c r="C364" s="31">
        <v>0</v>
      </c>
      <c r="D364" s="28">
        <v>0</v>
      </c>
      <c r="E364" s="29">
        <v>0</v>
      </c>
      <c r="F364" s="25"/>
    </row>
    <row r="365" s="1" customFormat="1" spans="1:6">
      <c r="A365" s="22">
        <v>2049999</v>
      </c>
      <c r="B365" s="32" t="s">
        <v>234</v>
      </c>
      <c r="C365" s="31">
        <v>265</v>
      </c>
      <c r="D365" s="28">
        <v>531</v>
      </c>
      <c r="E365" s="29">
        <v>34</v>
      </c>
      <c r="F365" s="25">
        <v>12.8301886792453</v>
      </c>
    </row>
    <row r="366" s="1" customFormat="1" spans="1:6">
      <c r="A366" s="22">
        <v>205</v>
      </c>
      <c r="B366" s="31" t="s">
        <v>235</v>
      </c>
      <c r="C366" s="36">
        <f>C367+C372+C379+C385+C391+C395+C399+C403+C409+C416</f>
        <v>31293</v>
      </c>
      <c r="D366" s="36">
        <f>D367+D372+D379+D385+D391+D395+D399+D403+D409+D416</f>
        <v>30448</v>
      </c>
      <c r="E366" s="36">
        <f>E367+E372+E379+E385+E391+E395+E399+E403+E409+E416</f>
        <v>29624</v>
      </c>
      <c r="F366" s="25">
        <v>94.6665388425526</v>
      </c>
    </row>
    <row r="367" s="1" customFormat="1" spans="1:6">
      <c r="A367" s="22">
        <v>20501</v>
      </c>
      <c r="B367" s="33" t="s">
        <v>236</v>
      </c>
      <c r="C367" s="36">
        <f>SUM(C368:C371)</f>
        <v>309</v>
      </c>
      <c r="D367" s="36">
        <f>SUM(D368:D371)</f>
        <v>296</v>
      </c>
      <c r="E367" s="36">
        <f>SUM(E368:E371)</f>
        <v>487</v>
      </c>
      <c r="F367" s="25">
        <v>157.605177993528</v>
      </c>
    </row>
    <row r="368" s="1" customFormat="1" spans="1:6">
      <c r="A368" s="22">
        <v>2050101</v>
      </c>
      <c r="B368" s="32" t="s">
        <v>13</v>
      </c>
      <c r="C368" s="31">
        <v>287</v>
      </c>
      <c r="D368" s="28">
        <v>276</v>
      </c>
      <c r="E368" s="29">
        <v>487</v>
      </c>
      <c r="F368" s="25">
        <v>169.686411149826</v>
      </c>
    </row>
    <row r="369" s="1" customFormat="1" spans="1:6">
      <c r="A369" s="22">
        <v>2050102</v>
      </c>
      <c r="B369" s="32" t="s">
        <v>14</v>
      </c>
      <c r="C369" s="37">
        <v>0</v>
      </c>
      <c r="D369" s="28">
        <v>0</v>
      </c>
      <c r="E369" s="29">
        <v>0</v>
      </c>
      <c r="F369" s="25"/>
    </row>
    <row r="370" s="1" customFormat="1" spans="1:6">
      <c r="A370" s="22">
        <v>2050103</v>
      </c>
      <c r="B370" s="32" t="s">
        <v>15</v>
      </c>
      <c r="C370" s="37">
        <v>0</v>
      </c>
      <c r="D370" s="28">
        <v>0</v>
      </c>
      <c r="E370" s="29">
        <v>0</v>
      </c>
      <c r="F370" s="25"/>
    </row>
    <row r="371" s="1" customFormat="1" spans="1:6">
      <c r="A371" s="22">
        <v>2050199</v>
      </c>
      <c r="B371" s="33" t="s">
        <v>237</v>
      </c>
      <c r="C371" s="31">
        <v>22</v>
      </c>
      <c r="D371" s="28">
        <v>20</v>
      </c>
      <c r="E371" s="29">
        <v>0</v>
      </c>
      <c r="F371" s="25">
        <v>0</v>
      </c>
    </row>
    <row r="372" s="1" customFormat="1" spans="1:6">
      <c r="A372" s="22">
        <v>20502</v>
      </c>
      <c r="B372" s="32" t="s">
        <v>238</v>
      </c>
      <c r="C372" s="36">
        <f>SUM(C373:C378)</f>
        <v>27896</v>
      </c>
      <c r="D372" s="36">
        <f>SUM(D373:D378)</f>
        <v>27389</v>
      </c>
      <c r="E372" s="36">
        <f>SUM(E373:E378)</f>
        <v>26533</v>
      </c>
      <c r="F372" s="25">
        <v>95.1139948379696</v>
      </c>
    </row>
    <row r="373" s="1" customFormat="1" spans="1:6">
      <c r="A373" s="22">
        <v>2050201</v>
      </c>
      <c r="B373" s="32" t="s">
        <v>239</v>
      </c>
      <c r="C373" s="31">
        <v>2111</v>
      </c>
      <c r="D373" s="28">
        <v>2057</v>
      </c>
      <c r="E373" s="29">
        <v>2452</v>
      </c>
      <c r="F373" s="25">
        <v>116.153481762198</v>
      </c>
    </row>
    <row r="374" s="1" customFormat="1" spans="1:6">
      <c r="A374" s="22">
        <v>2050202</v>
      </c>
      <c r="B374" s="32" t="s">
        <v>240</v>
      </c>
      <c r="C374" s="31">
        <v>13341</v>
      </c>
      <c r="D374" s="28">
        <v>12986</v>
      </c>
      <c r="E374" s="29">
        <v>11461</v>
      </c>
      <c r="F374" s="25">
        <v>85.9081028408665</v>
      </c>
    </row>
    <row r="375" s="1" customFormat="1" spans="1:6">
      <c r="A375" s="22">
        <v>2050203</v>
      </c>
      <c r="B375" s="33" t="s">
        <v>241</v>
      </c>
      <c r="C375" s="31">
        <v>9122</v>
      </c>
      <c r="D375" s="28">
        <v>9110</v>
      </c>
      <c r="E375" s="29">
        <v>8807</v>
      </c>
      <c r="F375" s="25">
        <v>96.5468099101074</v>
      </c>
    </row>
    <row r="376" s="1" customFormat="1" spans="1:6">
      <c r="A376" s="22">
        <v>2050204</v>
      </c>
      <c r="B376" s="33" t="s">
        <v>242</v>
      </c>
      <c r="C376" s="31">
        <v>3267</v>
      </c>
      <c r="D376" s="28">
        <v>3184</v>
      </c>
      <c r="E376" s="29">
        <v>2600</v>
      </c>
      <c r="F376" s="25">
        <v>79.5837159473523</v>
      </c>
    </row>
    <row r="377" s="1" customFormat="1" spans="1:6">
      <c r="A377" s="22">
        <v>2050205</v>
      </c>
      <c r="B377" s="33" t="s">
        <v>243</v>
      </c>
      <c r="C377" s="31">
        <v>44</v>
      </c>
      <c r="D377" s="28">
        <v>42</v>
      </c>
      <c r="E377" s="29">
        <v>0</v>
      </c>
      <c r="F377" s="25">
        <v>0</v>
      </c>
    </row>
    <row r="378" s="1" customFormat="1" spans="1:6">
      <c r="A378" s="22">
        <v>2050299</v>
      </c>
      <c r="B378" s="32" t="s">
        <v>244</v>
      </c>
      <c r="C378" s="31">
        <v>11</v>
      </c>
      <c r="D378" s="28">
        <v>10</v>
      </c>
      <c r="E378" s="29">
        <v>1213</v>
      </c>
      <c r="F378" s="25">
        <v>11027.2727272727</v>
      </c>
    </row>
    <row r="379" s="1" customFormat="1" spans="1:6">
      <c r="A379" s="22">
        <v>20503</v>
      </c>
      <c r="B379" s="32" t="s">
        <v>245</v>
      </c>
      <c r="C379" s="36">
        <f>SUM(C380:C384)</f>
        <v>1426</v>
      </c>
      <c r="D379" s="36">
        <f>SUM(D380:D384)</f>
        <v>1407</v>
      </c>
      <c r="E379" s="36">
        <f>SUM(E380:E384)</f>
        <v>1137</v>
      </c>
      <c r="F379" s="25">
        <v>79.7335203366059</v>
      </c>
    </row>
    <row r="380" s="1" customFormat="1" spans="1:6">
      <c r="A380" s="22">
        <v>2050301</v>
      </c>
      <c r="B380" s="32" t="s">
        <v>246</v>
      </c>
      <c r="C380" s="37">
        <v>0</v>
      </c>
      <c r="D380" s="28">
        <v>0</v>
      </c>
      <c r="E380" s="29">
        <v>0</v>
      </c>
      <c r="F380" s="25"/>
    </row>
    <row r="381" s="1" customFormat="1" spans="1:6">
      <c r="A381" s="22">
        <v>2050302</v>
      </c>
      <c r="B381" s="32" t="s">
        <v>247</v>
      </c>
      <c r="C381" s="31">
        <v>1426</v>
      </c>
      <c r="D381" s="28">
        <v>1407</v>
      </c>
      <c r="E381" s="29">
        <v>1137</v>
      </c>
      <c r="F381" s="25">
        <v>79.7335203366059</v>
      </c>
    </row>
    <row r="382" s="1" customFormat="1" spans="1:6">
      <c r="A382" s="22">
        <v>2050303</v>
      </c>
      <c r="B382" s="32" t="s">
        <v>248</v>
      </c>
      <c r="C382" s="31">
        <v>0</v>
      </c>
      <c r="D382" s="28">
        <v>0</v>
      </c>
      <c r="E382" s="29">
        <v>0</v>
      </c>
      <c r="F382" s="25"/>
    </row>
    <row r="383" s="1" customFormat="1" spans="1:6">
      <c r="A383" s="22">
        <v>2050305</v>
      </c>
      <c r="B383" s="33" t="s">
        <v>249</v>
      </c>
      <c r="C383" s="31">
        <v>0</v>
      </c>
      <c r="D383" s="28">
        <v>0</v>
      </c>
      <c r="E383" s="29">
        <v>0</v>
      </c>
      <c r="F383" s="25"/>
    </row>
    <row r="384" s="1" customFormat="1" spans="1:6">
      <c r="A384" s="22">
        <v>2050399</v>
      </c>
      <c r="B384" s="33" t="s">
        <v>250</v>
      </c>
      <c r="C384" s="31">
        <v>0</v>
      </c>
      <c r="D384" s="28">
        <v>0</v>
      </c>
      <c r="E384" s="29">
        <v>0</v>
      </c>
      <c r="F384" s="25"/>
    </row>
    <row r="385" s="1" customFormat="1" spans="1:6">
      <c r="A385" s="22">
        <v>20504</v>
      </c>
      <c r="B385" s="31" t="s">
        <v>251</v>
      </c>
      <c r="C385" s="36">
        <f>SUM(C386:C390)</f>
        <v>0</v>
      </c>
      <c r="D385" s="36">
        <f>SUM(D386:D390)</f>
        <v>0</v>
      </c>
      <c r="E385" s="36">
        <f>SUM(E386:E390)</f>
        <v>0</v>
      </c>
      <c r="F385" s="25"/>
    </row>
    <row r="386" s="1" customFormat="1" spans="1:6">
      <c r="A386" s="22">
        <v>2050401</v>
      </c>
      <c r="B386" s="32" t="s">
        <v>252</v>
      </c>
      <c r="C386" s="31">
        <v>0</v>
      </c>
      <c r="D386" s="28">
        <v>0</v>
      </c>
      <c r="E386" s="29">
        <v>0</v>
      </c>
      <c r="F386" s="25"/>
    </row>
    <row r="387" s="1" customFormat="1" spans="1:6">
      <c r="A387" s="22">
        <v>2050402</v>
      </c>
      <c r="B387" s="32" t="s">
        <v>253</v>
      </c>
      <c r="C387" s="31">
        <v>0</v>
      </c>
      <c r="D387" s="28">
        <v>0</v>
      </c>
      <c r="E387" s="29">
        <v>0</v>
      </c>
      <c r="F387" s="25"/>
    </row>
    <row r="388" s="1" customFormat="1" spans="1:6">
      <c r="A388" s="22">
        <v>2050403</v>
      </c>
      <c r="B388" s="32" t="s">
        <v>254</v>
      </c>
      <c r="C388" s="31">
        <v>0</v>
      </c>
      <c r="D388" s="28">
        <v>0</v>
      </c>
      <c r="E388" s="29">
        <v>0</v>
      </c>
      <c r="F388" s="25"/>
    </row>
    <row r="389" s="1" customFormat="1" spans="1:6">
      <c r="A389" s="22">
        <v>2050404</v>
      </c>
      <c r="B389" s="33" t="s">
        <v>255</v>
      </c>
      <c r="C389" s="31">
        <v>0</v>
      </c>
      <c r="D389" s="28">
        <v>0</v>
      </c>
      <c r="E389" s="29">
        <v>0</v>
      </c>
      <c r="F389" s="25"/>
    </row>
    <row r="390" s="1" customFormat="1" spans="1:6">
      <c r="A390" s="22">
        <v>2050499</v>
      </c>
      <c r="B390" s="33" t="s">
        <v>256</v>
      </c>
      <c r="C390" s="31">
        <v>0</v>
      </c>
      <c r="D390" s="28">
        <v>0</v>
      </c>
      <c r="E390" s="29">
        <v>0</v>
      </c>
      <c r="F390" s="25"/>
    </row>
    <row r="391" s="1" customFormat="1" spans="1:6">
      <c r="A391" s="22">
        <v>20505</v>
      </c>
      <c r="B391" s="33" t="s">
        <v>257</v>
      </c>
      <c r="C391" s="36">
        <f>SUM(C392:C394)</f>
        <v>0</v>
      </c>
      <c r="D391" s="36">
        <f>SUM(D392:D394)</f>
        <v>0</v>
      </c>
      <c r="E391" s="36">
        <f>SUM(E392:E394)</f>
        <v>0</v>
      </c>
      <c r="F391" s="25"/>
    </row>
    <row r="392" s="1" customFormat="1" spans="1:6">
      <c r="A392" s="22">
        <v>2050501</v>
      </c>
      <c r="B392" s="32" t="s">
        <v>258</v>
      </c>
      <c r="C392" s="31">
        <v>0</v>
      </c>
      <c r="D392" s="28">
        <v>0</v>
      </c>
      <c r="E392" s="29">
        <v>0</v>
      </c>
      <c r="F392" s="25"/>
    </row>
    <row r="393" s="1" customFormat="1" spans="1:6">
      <c r="A393" s="22">
        <v>2050502</v>
      </c>
      <c r="B393" s="32" t="s">
        <v>259</v>
      </c>
      <c r="C393" s="31">
        <v>0</v>
      </c>
      <c r="D393" s="28">
        <v>0</v>
      </c>
      <c r="E393" s="29">
        <v>0</v>
      </c>
      <c r="F393" s="25"/>
    </row>
    <row r="394" s="1" customFormat="1" spans="1:6">
      <c r="A394" s="22">
        <v>2050599</v>
      </c>
      <c r="B394" s="32" t="s">
        <v>260</v>
      </c>
      <c r="C394" s="31">
        <v>0</v>
      </c>
      <c r="D394" s="28">
        <v>0</v>
      </c>
      <c r="E394" s="29">
        <v>0</v>
      </c>
      <c r="F394" s="25"/>
    </row>
    <row r="395" s="1" customFormat="1" spans="1:6">
      <c r="A395" s="22">
        <v>20506</v>
      </c>
      <c r="B395" s="33" t="s">
        <v>261</v>
      </c>
      <c r="C395" s="36">
        <f>SUM(C396:C398)</f>
        <v>0</v>
      </c>
      <c r="D395" s="36">
        <f>SUM(D396:D398)</f>
        <v>0</v>
      </c>
      <c r="E395" s="36">
        <f>SUM(E396:E398)</f>
        <v>0</v>
      </c>
      <c r="F395" s="25"/>
    </row>
    <row r="396" s="1" customFormat="1" spans="1:6">
      <c r="A396" s="22">
        <v>2050601</v>
      </c>
      <c r="B396" s="33" t="s">
        <v>262</v>
      </c>
      <c r="C396" s="31">
        <v>0</v>
      </c>
      <c r="D396" s="28">
        <v>0</v>
      </c>
      <c r="E396" s="29">
        <v>0</v>
      </c>
      <c r="F396" s="25"/>
    </row>
    <row r="397" s="1" customFormat="1" spans="1:6">
      <c r="A397" s="22">
        <v>2050602</v>
      </c>
      <c r="B397" s="33" t="s">
        <v>263</v>
      </c>
      <c r="C397" s="31">
        <v>0</v>
      </c>
      <c r="D397" s="28">
        <v>0</v>
      </c>
      <c r="E397" s="29">
        <v>0</v>
      </c>
      <c r="F397" s="25"/>
    </row>
    <row r="398" s="1" customFormat="1" spans="1:6">
      <c r="A398" s="22">
        <v>2050699</v>
      </c>
      <c r="B398" s="31" t="s">
        <v>264</v>
      </c>
      <c r="C398" s="31">
        <v>0</v>
      </c>
      <c r="D398" s="28">
        <v>0</v>
      </c>
      <c r="E398" s="29">
        <v>0</v>
      </c>
      <c r="F398" s="25"/>
    </row>
    <row r="399" s="1" customFormat="1" spans="1:6">
      <c r="A399" s="22">
        <v>20507</v>
      </c>
      <c r="B399" s="32" t="s">
        <v>265</v>
      </c>
      <c r="C399" s="36">
        <f>SUM(C400:C402)</f>
        <v>64</v>
      </c>
      <c r="D399" s="36">
        <f>SUM(D400:D402)</f>
        <v>60</v>
      </c>
      <c r="E399" s="36">
        <f>SUM(E400:E402)</f>
        <v>154</v>
      </c>
      <c r="F399" s="25">
        <v>240.625</v>
      </c>
    </row>
    <row r="400" s="1" customFormat="1" spans="1:6">
      <c r="A400" s="22">
        <v>2050701</v>
      </c>
      <c r="B400" s="32" t="s">
        <v>266</v>
      </c>
      <c r="C400" s="37">
        <v>0</v>
      </c>
      <c r="D400" s="28">
        <v>0</v>
      </c>
      <c r="E400" s="29">
        <v>0</v>
      </c>
      <c r="F400" s="25"/>
    </row>
    <row r="401" s="1" customFormat="1" spans="1:6">
      <c r="A401" s="22">
        <v>2050702</v>
      </c>
      <c r="B401" s="32" t="s">
        <v>267</v>
      </c>
      <c r="C401" s="31">
        <v>0</v>
      </c>
      <c r="D401" s="28">
        <v>0</v>
      </c>
      <c r="E401" s="29">
        <v>0</v>
      </c>
      <c r="F401" s="25"/>
    </row>
    <row r="402" s="1" customFormat="1" spans="1:6">
      <c r="A402" s="22">
        <v>2050799</v>
      </c>
      <c r="B402" s="33" t="s">
        <v>268</v>
      </c>
      <c r="C402" s="31">
        <v>64</v>
      </c>
      <c r="D402" s="28">
        <v>60</v>
      </c>
      <c r="E402" s="29">
        <v>154</v>
      </c>
      <c r="F402" s="25">
        <v>240.625</v>
      </c>
    </row>
    <row r="403" s="1" customFormat="1" spans="1:6">
      <c r="A403" s="22">
        <v>20508</v>
      </c>
      <c r="B403" s="33" t="s">
        <v>269</v>
      </c>
      <c r="C403" s="36">
        <f>SUM(C404:C408)</f>
        <v>436</v>
      </c>
      <c r="D403" s="36">
        <f>SUM(D404:D408)</f>
        <v>416</v>
      </c>
      <c r="E403" s="36">
        <f>SUM(E404:E408)</f>
        <v>661</v>
      </c>
      <c r="F403" s="25">
        <v>151.605504587156</v>
      </c>
    </row>
    <row r="404" s="1" customFormat="1" spans="1:6">
      <c r="A404" s="22">
        <v>2050801</v>
      </c>
      <c r="B404" s="33" t="s">
        <v>270</v>
      </c>
      <c r="C404" s="31">
        <v>241</v>
      </c>
      <c r="D404" s="28">
        <v>230</v>
      </c>
      <c r="E404" s="29">
        <v>210</v>
      </c>
      <c r="F404" s="25">
        <v>87.1369294605809</v>
      </c>
    </row>
    <row r="405" s="1" customFormat="1" spans="1:6">
      <c r="A405" s="22">
        <v>2050802</v>
      </c>
      <c r="B405" s="32" t="s">
        <v>271</v>
      </c>
      <c r="C405" s="31">
        <v>195</v>
      </c>
      <c r="D405" s="28">
        <v>186</v>
      </c>
      <c r="E405" s="29">
        <v>451</v>
      </c>
      <c r="F405" s="25">
        <v>231.282051282051</v>
      </c>
    </row>
    <row r="406" s="1" customFormat="1" spans="1:6">
      <c r="A406" s="22">
        <v>2050803</v>
      </c>
      <c r="B406" s="32" t="s">
        <v>272</v>
      </c>
      <c r="C406" s="31">
        <v>0</v>
      </c>
      <c r="D406" s="28">
        <v>0</v>
      </c>
      <c r="E406" s="29">
        <v>0</v>
      </c>
      <c r="F406" s="25"/>
    </row>
    <row r="407" s="1" customFormat="1" spans="1:6">
      <c r="A407" s="22">
        <v>2050804</v>
      </c>
      <c r="B407" s="32" t="s">
        <v>273</v>
      </c>
      <c r="C407" s="31">
        <v>0</v>
      </c>
      <c r="D407" s="28">
        <v>0</v>
      </c>
      <c r="E407" s="29">
        <v>0</v>
      </c>
      <c r="F407" s="25"/>
    </row>
    <row r="408" s="1" customFormat="1" spans="1:6">
      <c r="A408" s="22">
        <v>2050899</v>
      </c>
      <c r="B408" s="32" t="s">
        <v>274</v>
      </c>
      <c r="C408" s="31">
        <v>0</v>
      </c>
      <c r="D408" s="28">
        <v>0</v>
      </c>
      <c r="E408" s="29">
        <v>0</v>
      </c>
      <c r="F408" s="25"/>
    </row>
    <row r="409" s="1" customFormat="1" spans="1:6">
      <c r="A409" s="22">
        <v>20509</v>
      </c>
      <c r="B409" s="32" t="s">
        <v>275</v>
      </c>
      <c r="C409" s="36">
        <f>SUM(C410:C415)</f>
        <v>879</v>
      </c>
      <c r="D409" s="36">
        <f>SUM(D410:D415)</f>
        <v>879</v>
      </c>
      <c r="E409" s="36">
        <f>SUM(E410:E415)</f>
        <v>652</v>
      </c>
      <c r="F409" s="25">
        <v>74.1751990898749</v>
      </c>
    </row>
    <row r="410" s="1" customFormat="1" spans="1:6">
      <c r="A410" s="22">
        <v>2050901</v>
      </c>
      <c r="B410" s="33" t="s">
        <v>276</v>
      </c>
      <c r="C410" s="31">
        <v>316</v>
      </c>
      <c r="D410" s="28">
        <v>311</v>
      </c>
      <c r="E410" s="29">
        <v>325</v>
      </c>
      <c r="F410" s="25">
        <v>102.848101265823</v>
      </c>
    </row>
    <row r="411" s="1" customFormat="1" spans="1:6">
      <c r="A411" s="22">
        <v>2050902</v>
      </c>
      <c r="B411" s="33" t="s">
        <v>277</v>
      </c>
      <c r="C411" s="31">
        <v>347</v>
      </c>
      <c r="D411" s="28">
        <v>348</v>
      </c>
      <c r="E411" s="29">
        <v>278</v>
      </c>
      <c r="F411" s="25">
        <v>80.1152737752161</v>
      </c>
    </row>
    <row r="412" s="1" customFormat="1" spans="1:6">
      <c r="A412" s="22">
        <v>2050903</v>
      </c>
      <c r="B412" s="33" t="s">
        <v>278</v>
      </c>
      <c r="C412" s="37">
        <v>0</v>
      </c>
      <c r="D412" s="28">
        <v>0</v>
      </c>
      <c r="E412" s="29">
        <v>0</v>
      </c>
      <c r="F412" s="25"/>
    </row>
    <row r="413" s="1" customFormat="1" spans="1:6">
      <c r="A413" s="22">
        <v>2050904</v>
      </c>
      <c r="B413" s="31" t="s">
        <v>279</v>
      </c>
      <c r="C413" s="37">
        <v>0</v>
      </c>
      <c r="D413" s="28">
        <v>0</v>
      </c>
      <c r="E413" s="29">
        <v>0</v>
      </c>
      <c r="F413" s="25"/>
    </row>
    <row r="414" s="1" customFormat="1" spans="1:6">
      <c r="A414" s="22">
        <v>2050905</v>
      </c>
      <c r="B414" s="32" t="s">
        <v>280</v>
      </c>
      <c r="C414" s="37">
        <v>129</v>
      </c>
      <c r="D414" s="28">
        <v>123</v>
      </c>
      <c r="E414" s="29">
        <v>0</v>
      </c>
      <c r="F414" s="25">
        <v>0</v>
      </c>
    </row>
    <row r="415" s="1" customFormat="1" spans="1:6">
      <c r="A415" s="22">
        <v>2050999</v>
      </c>
      <c r="B415" s="32" t="s">
        <v>281</v>
      </c>
      <c r="C415" s="31">
        <v>87</v>
      </c>
      <c r="D415" s="28">
        <v>97</v>
      </c>
      <c r="E415" s="29">
        <v>49</v>
      </c>
      <c r="F415" s="25">
        <v>56.3218390804598</v>
      </c>
    </row>
    <row r="416" s="1" customFormat="1" spans="1:6">
      <c r="A416" s="22">
        <v>20599</v>
      </c>
      <c r="B416" s="32" t="s">
        <v>282</v>
      </c>
      <c r="C416" s="36">
        <f>C417</f>
        <v>283</v>
      </c>
      <c r="D416" s="36">
        <f>D417</f>
        <v>1</v>
      </c>
      <c r="E416" s="36">
        <f>E417</f>
        <v>0</v>
      </c>
      <c r="F416" s="25">
        <v>0</v>
      </c>
    </row>
    <row r="417" s="1" customFormat="1" spans="1:6">
      <c r="A417" s="22">
        <v>2059999</v>
      </c>
      <c r="B417" s="32" t="s">
        <v>283</v>
      </c>
      <c r="C417" s="31">
        <v>283</v>
      </c>
      <c r="D417" s="28">
        <v>1</v>
      </c>
      <c r="E417" s="29">
        <v>0</v>
      </c>
      <c r="F417" s="25">
        <v>0</v>
      </c>
    </row>
    <row r="418" s="1" customFormat="1" spans="1:6">
      <c r="A418" s="22">
        <v>206</v>
      </c>
      <c r="B418" s="31" t="s">
        <v>284</v>
      </c>
      <c r="C418" s="36">
        <f>C419+C424+C433+C439+C444+C449+C454+C461+C465+C469</f>
        <v>3441</v>
      </c>
      <c r="D418" s="36">
        <f>D419+D424+D433+D439+D444+D449+D454+D461+D465+D469</f>
        <v>6563</v>
      </c>
      <c r="E418" s="36">
        <f>E419+E424+E433+E439+E444+E449+E454+E461+E465+E469</f>
        <v>7660</v>
      </c>
      <c r="F418" s="25">
        <v>222.609706480674</v>
      </c>
    </row>
    <row r="419" s="1" customFormat="1" spans="1:6">
      <c r="A419" s="22">
        <v>20601</v>
      </c>
      <c r="B419" s="33" t="s">
        <v>285</v>
      </c>
      <c r="C419" s="36">
        <f>SUM(C420:C423)</f>
        <v>2</v>
      </c>
      <c r="D419" s="36">
        <f>SUM(D420:D423)</f>
        <v>140</v>
      </c>
      <c r="E419" s="36">
        <f>SUM(E420:E423)</f>
        <v>1050</v>
      </c>
      <c r="F419" s="25">
        <v>52500</v>
      </c>
    </row>
    <row r="420" s="1" customFormat="1" spans="1:6">
      <c r="A420" s="22">
        <v>2060101</v>
      </c>
      <c r="B420" s="32" t="s">
        <v>13</v>
      </c>
      <c r="C420" s="37">
        <v>0</v>
      </c>
      <c r="D420" s="28">
        <v>3</v>
      </c>
      <c r="E420" s="29">
        <v>0</v>
      </c>
      <c r="F420" s="25"/>
    </row>
    <row r="421" s="1" customFormat="1" spans="1:6">
      <c r="A421" s="22">
        <v>2060102</v>
      </c>
      <c r="B421" s="32" t="s">
        <v>14</v>
      </c>
      <c r="C421" s="37">
        <v>0</v>
      </c>
      <c r="D421" s="28">
        <v>0</v>
      </c>
      <c r="E421" s="29">
        <v>350</v>
      </c>
      <c r="F421" s="25"/>
    </row>
    <row r="422" s="1" customFormat="1" spans="1:6">
      <c r="A422" s="22">
        <v>2060103</v>
      </c>
      <c r="B422" s="32" t="s">
        <v>15</v>
      </c>
      <c r="C422" s="31">
        <v>0</v>
      </c>
      <c r="D422" s="28">
        <v>0</v>
      </c>
      <c r="E422" s="29">
        <v>0</v>
      </c>
      <c r="F422" s="25"/>
    </row>
    <row r="423" s="1" customFormat="1" spans="1:6">
      <c r="A423" s="22">
        <v>2060199</v>
      </c>
      <c r="B423" s="33" t="s">
        <v>286</v>
      </c>
      <c r="C423" s="31">
        <v>2</v>
      </c>
      <c r="D423" s="28">
        <v>137</v>
      </c>
      <c r="E423" s="29">
        <v>700</v>
      </c>
      <c r="F423" s="25">
        <v>35000</v>
      </c>
    </row>
    <row r="424" s="1" customFormat="1" spans="1:6">
      <c r="A424" s="22">
        <v>20602</v>
      </c>
      <c r="B424" s="32" t="s">
        <v>287</v>
      </c>
      <c r="C424" s="36">
        <f>SUM(C425:C432)</f>
        <v>59</v>
      </c>
      <c r="D424" s="36">
        <f>SUM(D425:D432)</f>
        <v>125</v>
      </c>
      <c r="E424" s="36">
        <f>SUM(E425:E432)</f>
        <v>0</v>
      </c>
      <c r="F424" s="25">
        <v>0</v>
      </c>
    </row>
    <row r="425" s="1" customFormat="1" spans="1:6">
      <c r="A425" s="22">
        <v>2060201</v>
      </c>
      <c r="B425" s="32" t="s">
        <v>288</v>
      </c>
      <c r="C425" s="31">
        <v>0</v>
      </c>
      <c r="D425" s="28">
        <v>0</v>
      </c>
      <c r="E425" s="29">
        <v>0</v>
      </c>
      <c r="F425" s="25"/>
    </row>
    <row r="426" s="1" customFormat="1" spans="1:6">
      <c r="A426" s="22">
        <v>2060203</v>
      </c>
      <c r="B426" s="31" t="s">
        <v>289</v>
      </c>
      <c r="C426" s="31">
        <v>0</v>
      </c>
      <c r="D426" s="28">
        <v>0</v>
      </c>
      <c r="E426" s="29">
        <v>0</v>
      </c>
      <c r="F426" s="25"/>
    </row>
    <row r="427" s="1" customFormat="1" spans="1:6">
      <c r="A427" s="22">
        <v>2060204</v>
      </c>
      <c r="B427" s="32" t="s">
        <v>290</v>
      </c>
      <c r="C427" s="31">
        <v>0</v>
      </c>
      <c r="D427" s="28">
        <v>0</v>
      </c>
      <c r="E427" s="29">
        <v>0</v>
      </c>
      <c r="F427" s="25"/>
    </row>
    <row r="428" s="1" customFormat="1" spans="1:6">
      <c r="A428" s="22">
        <v>2060205</v>
      </c>
      <c r="B428" s="32" t="s">
        <v>291</v>
      </c>
      <c r="C428" s="31">
        <v>0</v>
      </c>
      <c r="D428" s="28">
        <v>0</v>
      </c>
      <c r="E428" s="29">
        <v>0</v>
      </c>
      <c r="F428" s="25"/>
    </row>
    <row r="429" s="1" customFormat="1" spans="1:6">
      <c r="A429" s="22">
        <v>2060206</v>
      </c>
      <c r="B429" s="32" t="s">
        <v>292</v>
      </c>
      <c r="C429" s="31">
        <v>0</v>
      </c>
      <c r="D429" s="28">
        <v>0</v>
      </c>
      <c r="E429" s="29">
        <v>0</v>
      </c>
      <c r="F429" s="25"/>
    </row>
    <row r="430" s="1" customFormat="1" spans="1:6">
      <c r="A430" s="22">
        <v>2060207</v>
      </c>
      <c r="B430" s="33" t="s">
        <v>293</v>
      </c>
      <c r="C430" s="31">
        <v>0</v>
      </c>
      <c r="D430" s="28">
        <v>0</v>
      </c>
      <c r="E430" s="29">
        <v>0</v>
      </c>
      <c r="F430" s="25"/>
    </row>
    <row r="431" s="1" customFormat="1" spans="1:6">
      <c r="A431" s="22">
        <v>2060208</v>
      </c>
      <c r="B431" s="33" t="s">
        <v>294</v>
      </c>
      <c r="C431" s="31">
        <v>52</v>
      </c>
      <c r="D431" s="28">
        <v>0</v>
      </c>
      <c r="E431" s="29">
        <v>0</v>
      </c>
      <c r="F431" s="25">
        <v>0</v>
      </c>
    </row>
    <row r="432" s="1" customFormat="1" spans="1:6">
      <c r="A432" s="22">
        <v>2060299</v>
      </c>
      <c r="B432" s="33" t="s">
        <v>295</v>
      </c>
      <c r="C432" s="31">
        <v>7</v>
      </c>
      <c r="D432" s="28">
        <v>125</v>
      </c>
      <c r="E432" s="29">
        <v>0</v>
      </c>
      <c r="F432" s="25">
        <v>0</v>
      </c>
    </row>
    <row r="433" s="1" customFormat="1" spans="1:6">
      <c r="A433" s="22">
        <v>20603</v>
      </c>
      <c r="B433" s="33" t="s">
        <v>296</v>
      </c>
      <c r="C433" s="36">
        <f>SUM(C434:C438)</f>
        <v>0</v>
      </c>
      <c r="D433" s="36">
        <f>SUM(D434:D438)</f>
        <v>82</v>
      </c>
      <c r="E433" s="36">
        <f>SUM(E434:E438)</f>
        <v>0</v>
      </c>
      <c r="F433" s="25"/>
    </row>
    <row r="434" s="1" customFormat="1" spans="1:6">
      <c r="A434" s="22">
        <v>2060301</v>
      </c>
      <c r="B434" s="32" t="s">
        <v>288</v>
      </c>
      <c r="C434" s="31">
        <v>0</v>
      </c>
      <c r="D434" s="28">
        <v>0</v>
      </c>
      <c r="E434" s="29">
        <v>0</v>
      </c>
      <c r="F434" s="25"/>
    </row>
    <row r="435" s="1" customFormat="1" spans="1:6">
      <c r="A435" s="22">
        <v>2060302</v>
      </c>
      <c r="B435" s="32" t="s">
        <v>297</v>
      </c>
      <c r="C435" s="31">
        <v>0</v>
      </c>
      <c r="D435" s="28">
        <v>82</v>
      </c>
      <c r="E435" s="29">
        <v>0</v>
      </c>
      <c r="F435" s="25"/>
    </row>
    <row r="436" s="1" customFormat="1" spans="1:6">
      <c r="A436" s="22">
        <v>2060303</v>
      </c>
      <c r="B436" s="32" t="s">
        <v>298</v>
      </c>
      <c r="C436" s="31">
        <v>0</v>
      </c>
      <c r="D436" s="28">
        <v>0</v>
      </c>
      <c r="E436" s="29">
        <v>0</v>
      </c>
      <c r="F436" s="25"/>
    </row>
    <row r="437" s="1" customFormat="1" spans="1:6">
      <c r="A437" s="22">
        <v>2060304</v>
      </c>
      <c r="B437" s="33" t="s">
        <v>299</v>
      </c>
      <c r="C437" s="31">
        <v>0</v>
      </c>
      <c r="D437" s="28">
        <v>0</v>
      </c>
      <c r="E437" s="29">
        <v>0</v>
      </c>
      <c r="F437" s="25"/>
    </row>
    <row r="438" s="1" customFormat="1" spans="1:6">
      <c r="A438" s="22">
        <v>2060399</v>
      </c>
      <c r="B438" s="33" t="s">
        <v>300</v>
      </c>
      <c r="C438" s="31">
        <v>0</v>
      </c>
      <c r="D438" s="28">
        <v>0</v>
      </c>
      <c r="E438" s="29">
        <v>0</v>
      </c>
      <c r="F438" s="25"/>
    </row>
    <row r="439" s="1" customFormat="1" spans="1:6">
      <c r="A439" s="22">
        <v>20604</v>
      </c>
      <c r="B439" s="33" t="s">
        <v>301</v>
      </c>
      <c r="C439" s="36">
        <f>SUM(C440:C443)</f>
        <v>98</v>
      </c>
      <c r="D439" s="36">
        <f>SUM(D440:D443)</f>
        <v>90</v>
      </c>
      <c r="E439" s="36">
        <f>SUM(E440:E443)</f>
        <v>0</v>
      </c>
      <c r="F439" s="25">
        <v>0</v>
      </c>
    </row>
    <row r="440" s="1" customFormat="1" spans="1:6">
      <c r="A440" s="22">
        <v>2060401</v>
      </c>
      <c r="B440" s="31" t="s">
        <v>288</v>
      </c>
      <c r="C440" s="31">
        <v>0</v>
      </c>
      <c r="D440" s="28">
        <v>0</v>
      </c>
      <c r="E440" s="29">
        <v>0</v>
      </c>
      <c r="F440" s="25"/>
    </row>
    <row r="441" s="1" customFormat="1" spans="1:6">
      <c r="A441" s="22">
        <v>2060404</v>
      </c>
      <c r="B441" s="32" t="s">
        <v>302</v>
      </c>
      <c r="C441" s="31">
        <v>0</v>
      </c>
      <c r="D441" s="28">
        <v>0</v>
      </c>
      <c r="E441" s="29">
        <v>0</v>
      </c>
      <c r="F441" s="25"/>
    </row>
    <row r="442" s="1" customFormat="1" spans="1:6">
      <c r="A442" s="22">
        <v>2060405</v>
      </c>
      <c r="B442" s="32" t="s">
        <v>303</v>
      </c>
      <c r="C442" s="31">
        <v>0</v>
      </c>
      <c r="D442" s="28">
        <v>0</v>
      </c>
      <c r="E442" s="29">
        <v>0</v>
      </c>
      <c r="F442" s="25"/>
    </row>
    <row r="443" s="1" customFormat="1" spans="1:6">
      <c r="A443" s="22">
        <v>2060499</v>
      </c>
      <c r="B443" s="33" t="s">
        <v>304</v>
      </c>
      <c r="C443" s="31">
        <v>98</v>
      </c>
      <c r="D443" s="28">
        <v>90</v>
      </c>
      <c r="E443" s="29">
        <v>0</v>
      </c>
      <c r="F443" s="25">
        <v>0</v>
      </c>
    </row>
    <row r="444" s="1" customFormat="1" spans="1:6">
      <c r="A444" s="22">
        <v>20605</v>
      </c>
      <c r="B444" s="33" t="s">
        <v>305</v>
      </c>
      <c r="C444" s="36">
        <f>SUM(C445:C448)</f>
        <v>7</v>
      </c>
      <c r="D444" s="36">
        <f>SUM(D445:D448)</f>
        <v>0</v>
      </c>
      <c r="E444" s="36">
        <f>SUM(E445:E448)</f>
        <v>0</v>
      </c>
      <c r="F444" s="25">
        <v>0</v>
      </c>
    </row>
    <row r="445" s="1" customFormat="1" spans="1:6">
      <c r="A445" s="22">
        <v>2060501</v>
      </c>
      <c r="B445" s="33" t="s">
        <v>288</v>
      </c>
      <c r="C445" s="31">
        <v>0</v>
      </c>
      <c r="D445" s="28">
        <v>0</v>
      </c>
      <c r="E445" s="29">
        <v>0</v>
      </c>
      <c r="F445" s="25"/>
    </row>
    <row r="446" s="1" customFormat="1" spans="1:6">
      <c r="A446" s="22">
        <v>2060502</v>
      </c>
      <c r="B446" s="32" t="s">
        <v>306</v>
      </c>
      <c r="C446" s="31">
        <v>0</v>
      </c>
      <c r="D446" s="28">
        <v>0</v>
      </c>
      <c r="E446" s="29">
        <v>0</v>
      </c>
      <c r="F446" s="25"/>
    </row>
    <row r="447" s="1" customFormat="1" spans="1:6">
      <c r="A447" s="22">
        <v>2060503</v>
      </c>
      <c r="B447" s="32" t="s">
        <v>307</v>
      </c>
      <c r="C447" s="31">
        <v>0</v>
      </c>
      <c r="D447" s="28">
        <v>0</v>
      </c>
      <c r="E447" s="29">
        <v>0</v>
      </c>
      <c r="F447" s="25"/>
    </row>
    <row r="448" s="1" customFormat="1" spans="1:6">
      <c r="A448" s="22">
        <v>2060599</v>
      </c>
      <c r="B448" s="32" t="s">
        <v>308</v>
      </c>
      <c r="C448" s="31">
        <v>7</v>
      </c>
      <c r="D448" s="28">
        <v>0</v>
      </c>
      <c r="E448" s="29">
        <v>0</v>
      </c>
      <c r="F448" s="25">
        <v>0</v>
      </c>
    </row>
    <row r="449" s="1" customFormat="1" spans="1:6">
      <c r="A449" s="22">
        <v>20606</v>
      </c>
      <c r="B449" s="33" t="s">
        <v>309</v>
      </c>
      <c r="C449" s="36">
        <f>SUM(C450:C453)</f>
        <v>98</v>
      </c>
      <c r="D449" s="36">
        <f>SUM(D450:D453)</f>
        <v>43</v>
      </c>
      <c r="E449" s="36">
        <f>SUM(E450:E453)</f>
        <v>21</v>
      </c>
      <c r="F449" s="25">
        <v>21.4285714285714</v>
      </c>
    </row>
    <row r="450" s="1" customFormat="1" spans="1:6">
      <c r="A450" s="22">
        <v>2060601</v>
      </c>
      <c r="B450" s="33" t="s">
        <v>310</v>
      </c>
      <c r="C450" s="31">
        <v>98</v>
      </c>
      <c r="D450" s="28">
        <v>43</v>
      </c>
      <c r="E450" s="29">
        <v>21</v>
      </c>
      <c r="F450" s="25">
        <v>21.4285714285714</v>
      </c>
    </row>
    <row r="451" s="1" customFormat="1" spans="1:6">
      <c r="A451" s="22">
        <v>2060602</v>
      </c>
      <c r="B451" s="33" t="s">
        <v>311</v>
      </c>
      <c r="C451" s="31">
        <v>0</v>
      </c>
      <c r="D451" s="28">
        <v>0</v>
      </c>
      <c r="E451" s="29">
        <v>0</v>
      </c>
      <c r="F451" s="25"/>
    </row>
    <row r="452" s="1" customFormat="1" spans="1:6">
      <c r="A452" s="22">
        <v>2060603</v>
      </c>
      <c r="B452" s="33" t="s">
        <v>312</v>
      </c>
      <c r="C452" s="31">
        <v>0</v>
      </c>
      <c r="D452" s="28">
        <v>0</v>
      </c>
      <c r="E452" s="29">
        <v>0</v>
      </c>
      <c r="F452" s="25"/>
    </row>
    <row r="453" s="1" customFormat="1" spans="1:6">
      <c r="A453" s="22">
        <v>2060699</v>
      </c>
      <c r="B453" s="33" t="s">
        <v>313</v>
      </c>
      <c r="C453" s="31">
        <v>0</v>
      </c>
      <c r="D453" s="28">
        <v>0</v>
      </c>
      <c r="E453" s="29">
        <v>0</v>
      </c>
      <c r="F453" s="25"/>
    </row>
    <row r="454" s="1" customFormat="1" spans="1:6">
      <c r="A454" s="22">
        <v>20607</v>
      </c>
      <c r="B454" s="32" t="s">
        <v>314</v>
      </c>
      <c r="C454" s="36">
        <f>SUM(C455:C460)</f>
        <v>115</v>
      </c>
      <c r="D454" s="36">
        <f>SUM(D455:D460)</f>
        <v>121</v>
      </c>
      <c r="E454" s="36">
        <f>SUM(E455:E460)</f>
        <v>89</v>
      </c>
      <c r="F454" s="25">
        <v>77.3913043478261</v>
      </c>
    </row>
    <row r="455" s="1" customFormat="1" spans="1:6">
      <c r="A455" s="22">
        <v>2060701</v>
      </c>
      <c r="B455" s="32" t="s">
        <v>288</v>
      </c>
      <c r="C455" s="31">
        <v>96</v>
      </c>
      <c r="D455" s="28">
        <v>89</v>
      </c>
      <c r="E455" s="29">
        <v>71</v>
      </c>
      <c r="F455" s="25">
        <v>73.9583333333333</v>
      </c>
    </row>
    <row r="456" s="1" customFormat="1" spans="1:6">
      <c r="A456" s="22">
        <v>2060702</v>
      </c>
      <c r="B456" s="33" t="s">
        <v>315</v>
      </c>
      <c r="C456" s="31">
        <v>19</v>
      </c>
      <c r="D456" s="28">
        <v>32</v>
      </c>
      <c r="E456" s="29">
        <v>18</v>
      </c>
      <c r="F456" s="25">
        <v>94.7368421052632</v>
      </c>
    </row>
    <row r="457" s="1" customFormat="1" spans="1:6">
      <c r="A457" s="22">
        <v>2060703</v>
      </c>
      <c r="B457" s="33" t="s">
        <v>316</v>
      </c>
      <c r="C457" s="31">
        <v>0</v>
      </c>
      <c r="D457" s="28">
        <v>0</v>
      </c>
      <c r="E457" s="29">
        <v>0</v>
      </c>
      <c r="F457" s="25"/>
    </row>
    <row r="458" s="1" customFormat="1" spans="1:6">
      <c r="A458" s="22">
        <v>2060704</v>
      </c>
      <c r="B458" s="33" t="s">
        <v>317</v>
      </c>
      <c r="C458" s="31">
        <v>0</v>
      </c>
      <c r="D458" s="28">
        <v>0</v>
      </c>
      <c r="E458" s="29">
        <v>0</v>
      </c>
      <c r="F458" s="25"/>
    </row>
    <row r="459" s="1" customFormat="1" spans="1:6">
      <c r="A459" s="22">
        <v>2060705</v>
      </c>
      <c r="B459" s="32" t="s">
        <v>318</v>
      </c>
      <c r="C459" s="31">
        <v>0</v>
      </c>
      <c r="D459" s="28">
        <v>0</v>
      </c>
      <c r="E459" s="29">
        <v>0</v>
      </c>
      <c r="F459" s="25"/>
    </row>
    <row r="460" s="1" customFormat="1" spans="1:6">
      <c r="A460" s="22">
        <v>2060799</v>
      </c>
      <c r="B460" s="32" t="s">
        <v>319</v>
      </c>
      <c r="C460" s="31">
        <v>0</v>
      </c>
      <c r="D460" s="28">
        <v>0</v>
      </c>
      <c r="E460" s="29">
        <v>0</v>
      </c>
      <c r="F460" s="25"/>
    </row>
    <row r="461" s="1" customFormat="1" spans="1:6">
      <c r="A461" s="22">
        <v>20608</v>
      </c>
      <c r="B461" s="32" t="s">
        <v>320</v>
      </c>
      <c r="C461" s="36">
        <f>SUM(C462:C464)</f>
        <v>0</v>
      </c>
      <c r="D461" s="36">
        <f>SUM(D462:D464)</f>
        <v>0</v>
      </c>
      <c r="E461" s="36">
        <f>SUM(E462:E464)</f>
        <v>0</v>
      </c>
      <c r="F461" s="25"/>
    </row>
    <row r="462" s="1" customFormat="1" spans="1:6">
      <c r="A462" s="22">
        <v>2060801</v>
      </c>
      <c r="B462" s="33" t="s">
        <v>321</v>
      </c>
      <c r="C462" s="31">
        <v>0</v>
      </c>
      <c r="D462" s="28">
        <v>0</v>
      </c>
      <c r="E462" s="29">
        <v>0</v>
      </c>
      <c r="F462" s="25"/>
    </row>
    <row r="463" s="1" customFormat="1" spans="1:6">
      <c r="A463" s="22">
        <v>2060802</v>
      </c>
      <c r="B463" s="33" t="s">
        <v>322</v>
      </c>
      <c r="C463" s="31">
        <v>0</v>
      </c>
      <c r="D463" s="28">
        <v>0</v>
      </c>
      <c r="E463" s="29">
        <v>0</v>
      </c>
      <c r="F463" s="25"/>
    </row>
    <row r="464" s="1" customFormat="1" spans="1:6">
      <c r="A464" s="22">
        <v>2060899</v>
      </c>
      <c r="B464" s="33" t="s">
        <v>323</v>
      </c>
      <c r="C464" s="31">
        <v>0</v>
      </c>
      <c r="D464" s="28">
        <v>0</v>
      </c>
      <c r="E464" s="29">
        <v>0</v>
      </c>
      <c r="F464" s="25"/>
    </row>
    <row r="465" s="1" customFormat="1" spans="1:6">
      <c r="A465" s="22">
        <v>20609</v>
      </c>
      <c r="B465" s="31" t="s">
        <v>324</v>
      </c>
      <c r="C465" s="36">
        <f>SUM(C466:C468)</f>
        <v>42</v>
      </c>
      <c r="D465" s="36">
        <f>SUM(D466:D468)</f>
        <v>190</v>
      </c>
      <c r="E465" s="36">
        <f>SUM(E466:E468)</f>
        <v>0</v>
      </c>
      <c r="F465" s="25">
        <v>0</v>
      </c>
    </row>
    <row r="466" s="1" customFormat="1" spans="1:6">
      <c r="A466" s="22">
        <v>2060901</v>
      </c>
      <c r="B466" s="33" t="s">
        <v>325</v>
      </c>
      <c r="C466" s="31">
        <v>0</v>
      </c>
      <c r="D466" s="28">
        <v>50</v>
      </c>
      <c r="E466" s="29">
        <v>0</v>
      </c>
      <c r="F466" s="25"/>
    </row>
    <row r="467" s="1" customFormat="1" spans="1:6">
      <c r="A467" s="22">
        <v>2060902</v>
      </c>
      <c r="B467" s="33" t="s">
        <v>326</v>
      </c>
      <c r="C467" s="31">
        <v>0</v>
      </c>
      <c r="D467" s="28">
        <v>140</v>
      </c>
      <c r="E467" s="29">
        <v>0</v>
      </c>
      <c r="F467" s="25"/>
    </row>
    <row r="468" s="1" customFormat="1" spans="1:6">
      <c r="A468" s="22">
        <v>2060999</v>
      </c>
      <c r="B468" s="33" t="s">
        <v>327</v>
      </c>
      <c r="C468" s="31">
        <v>42</v>
      </c>
      <c r="D468" s="28">
        <v>0</v>
      </c>
      <c r="E468" s="29">
        <v>0</v>
      </c>
      <c r="F468" s="25">
        <v>0</v>
      </c>
    </row>
    <row r="469" s="1" customFormat="1" spans="1:6">
      <c r="A469" s="22">
        <v>20699</v>
      </c>
      <c r="B469" s="32" t="s">
        <v>328</v>
      </c>
      <c r="C469" s="36">
        <f>SUM(C470:C473)</f>
        <v>3020</v>
      </c>
      <c r="D469" s="36">
        <f>SUM(D470:D473)</f>
        <v>5772</v>
      </c>
      <c r="E469" s="36">
        <f>SUM(E470:E473)</f>
        <v>6500</v>
      </c>
      <c r="F469" s="25">
        <v>215.23178807947</v>
      </c>
    </row>
    <row r="470" s="1" customFormat="1" spans="1:6">
      <c r="A470" s="22">
        <v>2069901</v>
      </c>
      <c r="B470" s="32" t="s">
        <v>329</v>
      </c>
      <c r="C470" s="31">
        <v>0</v>
      </c>
      <c r="D470" s="28">
        <v>0</v>
      </c>
      <c r="E470" s="29">
        <v>0</v>
      </c>
      <c r="F470" s="25"/>
    </row>
    <row r="471" s="1" customFormat="1" spans="1:6">
      <c r="A471" s="22">
        <v>2069902</v>
      </c>
      <c r="B471" s="33" t="s">
        <v>330</v>
      </c>
      <c r="C471" s="31">
        <v>0</v>
      </c>
      <c r="D471" s="28">
        <v>0</v>
      </c>
      <c r="E471" s="29">
        <v>0</v>
      </c>
      <c r="F471" s="25"/>
    </row>
    <row r="472" s="1" customFormat="1" spans="1:6">
      <c r="A472" s="22">
        <v>2069903</v>
      </c>
      <c r="B472" s="33" t="s">
        <v>331</v>
      </c>
      <c r="C472" s="31">
        <v>0</v>
      </c>
      <c r="D472" s="28">
        <v>0</v>
      </c>
      <c r="E472" s="29">
        <v>0</v>
      </c>
      <c r="F472" s="25"/>
    </row>
    <row r="473" s="1" customFormat="1" spans="1:6">
      <c r="A473" s="22">
        <v>2069999</v>
      </c>
      <c r="B473" s="33" t="s">
        <v>332</v>
      </c>
      <c r="C473" s="31">
        <v>3020</v>
      </c>
      <c r="D473" s="28">
        <v>5772</v>
      </c>
      <c r="E473" s="29">
        <v>6500</v>
      </c>
      <c r="F473" s="25">
        <v>215.23178807947</v>
      </c>
    </row>
    <row r="474" s="1" customFormat="1" spans="1:6">
      <c r="A474" s="22">
        <v>207</v>
      </c>
      <c r="B474" s="31" t="s">
        <v>333</v>
      </c>
      <c r="C474" s="36">
        <f>C475+C491+C499+C510+C519+C527</f>
        <v>2803</v>
      </c>
      <c r="D474" s="36">
        <f>D475+D491+D499+D510+D519+D527</f>
        <v>5088</v>
      </c>
      <c r="E474" s="36">
        <f>E475+E491+E499+E510+E519+E527</f>
        <v>5254</v>
      </c>
      <c r="F474" s="25">
        <v>187.442026400285</v>
      </c>
    </row>
    <row r="475" s="1" customFormat="1" spans="1:6">
      <c r="A475" s="22">
        <v>20701</v>
      </c>
      <c r="B475" s="31" t="s">
        <v>334</v>
      </c>
      <c r="C475" s="36">
        <f>SUM(C476:C490)</f>
        <v>1572</v>
      </c>
      <c r="D475" s="36">
        <f>SUM(D476:D490)</f>
        <v>2646</v>
      </c>
      <c r="E475" s="36">
        <f>SUM(E476:E490)</f>
        <v>4349</v>
      </c>
      <c r="F475" s="25">
        <v>276.653944020356</v>
      </c>
    </row>
    <row r="476" s="1" customFormat="1" spans="1:6">
      <c r="A476" s="22">
        <v>2070101</v>
      </c>
      <c r="B476" s="31" t="s">
        <v>13</v>
      </c>
      <c r="C476" s="31">
        <v>942</v>
      </c>
      <c r="D476" s="28">
        <v>2312</v>
      </c>
      <c r="E476" s="29">
        <v>793</v>
      </c>
      <c r="F476" s="25">
        <v>84.1825902335457</v>
      </c>
    </row>
    <row r="477" s="1" customFormat="1" spans="1:6">
      <c r="A477" s="22">
        <v>2070102</v>
      </c>
      <c r="B477" s="31" t="s">
        <v>14</v>
      </c>
      <c r="C477" s="31">
        <v>493</v>
      </c>
      <c r="D477" s="28">
        <v>22</v>
      </c>
      <c r="E477" s="29">
        <v>2312</v>
      </c>
      <c r="F477" s="25">
        <v>468.965517241379</v>
      </c>
    </row>
    <row r="478" s="1" customFormat="1" spans="1:6">
      <c r="A478" s="22">
        <v>2070103</v>
      </c>
      <c r="B478" s="31" t="s">
        <v>15</v>
      </c>
      <c r="C478" s="37">
        <v>0</v>
      </c>
      <c r="D478" s="28">
        <v>0</v>
      </c>
      <c r="E478" s="29">
        <v>0</v>
      </c>
      <c r="F478" s="25"/>
    </row>
    <row r="479" s="1" customFormat="1" spans="1:6">
      <c r="A479" s="22">
        <v>2070104</v>
      </c>
      <c r="B479" s="31" t="s">
        <v>335</v>
      </c>
      <c r="C479" s="31">
        <v>23</v>
      </c>
      <c r="D479" s="28">
        <v>0</v>
      </c>
      <c r="E479" s="29">
        <v>21</v>
      </c>
      <c r="F479" s="25">
        <v>91.304347826087</v>
      </c>
    </row>
    <row r="480" s="1" customFormat="1" spans="1:6">
      <c r="A480" s="22">
        <v>2070105</v>
      </c>
      <c r="B480" s="31" t="s">
        <v>336</v>
      </c>
      <c r="C480" s="37">
        <v>0</v>
      </c>
      <c r="D480" s="28">
        <v>0</v>
      </c>
      <c r="E480" s="29">
        <v>0</v>
      </c>
      <c r="F480" s="25"/>
    </row>
    <row r="481" s="1" customFormat="1" spans="1:6">
      <c r="A481" s="22">
        <v>2070106</v>
      </c>
      <c r="B481" s="31" t="s">
        <v>337</v>
      </c>
      <c r="C481" s="37">
        <v>0</v>
      </c>
      <c r="D481" s="28">
        <v>0</v>
      </c>
      <c r="E481" s="29">
        <v>0</v>
      </c>
      <c r="F481" s="25"/>
    </row>
    <row r="482" s="1" customFormat="1" spans="1:6">
      <c r="A482" s="22">
        <v>2070107</v>
      </c>
      <c r="B482" s="31" t="s">
        <v>338</v>
      </c>
      <c r="C482" s="37">
        <v>0</v>
      </c>
      <c r="D482" s="28">
        <v>0</v>
      </c>
      <c r="E482" s="29">
        <v>0</v>
      </c>
      <c r="F482" s="25"/>
    </row>
    <row r="483" s="1" customFormat="1" spans="1:6">
      <c r="A483" s="22">
        <v>2070108</v>
      </c>
      <c r="B483" s="31" t="s">
        <v>339</v>
      </c>
      <c r="C483" s="37">
        <v>4</v>
      </c>
      <c r="D483" s="28">
        <v>0</v>
      </c>
      <c r="E483" s="29">
        <v>50</v>
      </c>
      <c r="F483" s="25">
        <v>1250</v>
      </c>
    </row>
    <row r="484" s="1" customFormat="1" spans="1:6">
      <c r="A484" s="22">
        <v>2070109</v>
      </c>
      <c r="B484" s="31" t="s">
        <v>340</v>
      </c>
      <c r="C484" s="31">
        <v>0</v>
      </c>
      <c r="D484" s="28">
        <v>190</v>
      </c>
      <c r="E484" s="29">
        <v>25</v>
      </c>
      <c r="F484" s="25"/>
    </row>
    <row r="485" s="1" customFormat="1" spans="1:6">
      <c r="A485" s="22">
        <v>2070110</v>
      </c>
      <c r="B485" s="31" t="s">
        <v>341</v>
      </c>
      <c r="C485" s="37">
        <v>0</v>
      </c>
      <c r="D485" s="28">
        <v>0</v>
      </c>
      <c r="E485" s="29">
        <v>0</v>
      </c>
      <c r="F485" s="25"/>
    </row>
    <row r="486" s="1" customFormat="1" spans="1:6">
      <c r="A486" s="22">
        <v>2070111</v>
      </c>
      <c r="B486" s="31" t="s">
        <v>342</v>
      </c>
      <c r="C486" s="37">
        <v>0</v>
      </c>
      <c r="D486" s="28">
        <v>0</v>
      </c>
      <c r="E486" s="29">
        <v>0</v>
      </c>
      <c r="F486" s="25"/>
    </row>
    <row r="487" s="1" customFormat="1" spans="1:6">
      <c r="A487" s="22">
        <v>2070112</v>
      </c>
      <c r="B487" s="31" t="s">
        <v>343</v>
      </c>
      <c r="C487" s="37">
        <v>0</v>
      </c>
      <c r="D487" s="28">
        <v>0</v>
      </c>
      <c r="E487" s="29">
        <v>0</v>
      </c>
      <c r="F487" s="25"/>
    </row>
    <row r="488" s="1" customFormat="1" spans="1:6">
      <c r="A488" s="22">
        <v>2070113</v>
      </c>
      <c r="B488" s="31" t="s">
        <v>344</v>
      </c>
      <c r="C488" s="31">
        <v>22</v>
      </c>
      <c r="D488" s="28">
        <v>0</v>
      </c>
      <c r="E488" s="29">
        <v>0</v>
      </c>
      <c r="F488" s="25">
        <v>0</v>
      </c>
    </row>
    <row r="489" s="1" customFormat="1" spans="1:6">
      <c r="A489" s="22">
        <v>2070114</v>
      </c>
      <c r="B489" s="31" t="s">
        <v>345</v>
      </c>
      <c r="C489" s="37">
        <v>8</v>
      </c>
      <c r="D489" s="28">
        <v>0</v>
      </c>
      <c r="E489" s="29">
        <v>0</v>
      </c>
      <c r="F489" s="25">
        <v>0</v>
      </c>
    </row>
    <row r="490" s="1" customFormat="1" spans="1:6">
      <c r="A490" s="22">
        <v>2070199</v>
      </c>
      <c r="B490" s="31" t="s">
        <v>346</v>
      </c>
      <c r="C490" s="31">
        <v>80</v>
      </c>
      <c r="D490" s="28">
        <v>122</v>
      </c>
      <c r="E490" s="29">
        <v>1148</v>
      </c>
      <c r="F490" s="25">
        <v>1435</v>
      </c>
    </row>
    <row r="491" s="1" customFormat="1" spans="1:6">
      <c r="A491" s="22">
        <v>20702</v>
      </c>
      <c r="B491" s="31" t="s">
        <v>347</v>
      </c>
      <c r="C491" s="36">
        <f>SUM(C492:C498)</f>
        <v>358</v>
      </c>
      <c r="D491" s="36">
        <f>SUM(D492:D498)</f>
        <v>245</v>
      </c>
      <c r="E491" s="36">
        <f>SUM(E492:E498)</f>
        <v>34</v>
      </c>
      <c r="F491" s="25">
        <v>9.49720670391061</v>
      </c>
    </row>
    <row r="492" s="1" customFormat="1" spans="1:6">
      <c r="A492" s="22">
        <v>2070201</v>
      </c>
      <c r="B492" s="31" t="s">
        <v>13</v>
      </c>
      <c r="C492" s="31">
        <v>0</v>
      </c>
      <c r="D492" s="28">
        <v>0</v>
      </c>
      <c r="E492" s="29">
        <v>0</v>
      </c>
      <c r="F492" s="25"/>
    </row>
    <row r="493" s="1" customFormat="1" spans="1:6">
      <c r="A493" s="22">
        <v>2070202</v>
      </c>
      <c r="B493" s="31" t="s">
        <v>14</v>
      </c>
      <c r="C493" s="37">
        <v>0</v>
      </c>
      <c r="D493" s="28">
        <v>0</v>
      </c>
      <c r="E493" s="29">
        <v>0</v>
      </c>
      <c r="F493" s="25"/>
    </row>
    <row r="494" s="1" customFormat="1" spans="1:6">
      <c r="A494" s="22">
        <v>2070203</v>
      </c>
      <c r="B494" s="31" t="s">
        <v>15</v>
      </c>
      <c r="C494" s="37">
        <v>0</v>
      </c>
      <c r="D494" s="28">
        <v>0</v>
      </c>
      <c r="E494" s="29">
        <v>0</v>
      </c>
      <c r="F494" s="25"/>
    </row>
    <row r="495" s="1" customFormat="1" spans="1:6">
      <c r="A495" s="22">
        <v>2070204</v>
      </c>
      <c r="B495" s="31" t="s">
        <v>348</v>
      </c>
      <c r="C495" s="37">
        <v>0</v>
      </c>
      <c r="D495" s="28">
        <v>5</v>
      </c>
      <c r="E495" s="29">
        <v>0</v>
      </c>
      <c r="F495" s="25"/>
    </row>
    <row r="496" s="1" customFormat="1" spans="1:6">
      <c r="A496" s="22">
        <v>2070205</v>
      </c>
      <c r="B496" s="31" t="s">
        <v>349</v>
      </c>
      <c r="C496" s="31">
        <v>358</v>
      </c>
      <c r="D496" s="28">
        <v>173</v>
      </c>
      <c r="E496" s="29">
        <v>34</v>
      </c>
      <c r="F496" s="25">
        <v>9.49720670391061</v>
      </c>
    </row>
    <row r="497" s="1" customFormat="1" spans="1:6">
      <c r="A497" s="22">
        <v>2070206</v>
      </c>
      <c r="B497" s="31" t="s">
        <v>350</v>
      </c>
      <c r="C497" s="37">
        <v>0</v>
      </c>
      <c r="D497" s="28">
        <v>0</v>
      </c>
      <c r="E497" s="29">
        <v>0</v>
      </c>
      <c r="F497" s="25"/>
    </row>
    <row r="498" s="1" customFormat="1" spans="1:6">
      <c r="A498" s="22">
        <v>2070299</v>
      </c>
      <c r="B498" s="31" t="s">
        <v>351</v>
      </c>
      <c r="C498" s="37">
        <v>0</v>
      </c>
      <c r="D498" s="28">
        <v>67</v>
      </c>
      <c r="E498" s="29">
        <v>0</v>
      </c>
      <c r="F498" s="25"/>
    </row>
    <row r="499" s="1" customFormat="1" spans="1:6">
      <c r="A499" s="22">
        <v>20703</v>
      </c>
      <c r="B499" s="31" t="s">
        <v>352</v>
      </c>
      <c r="C499" s="36">
        <f>SUM(C500:C509)</f>
        <v>130</v>
      </c>
      <c r="D499" s="36">
        <f>SUM(D500:D509)</f>
        <v>605</v>
      </c>
      <c r="E499" s="36">
        <f>SUM(E500:E509)</f>
        <v>58</v>
      </c>
      <c r="F499" s="25">
        <v>44.6153846153846</v>
      </c>
    </row>
    <row r="500" s="1" customFormat="1" spans="1:6">
      <c r="A500" s="22">
        <v>2070301</v>
      </c>
      <c r="B500" s="31" t="s">
        <v>13</v>
      </c>
      <c r="C500" s="31">
        <v>101</v>
      </c>
      <c r="D500" s="28">
        <v>400</v>
      </c>
      <c r="E500" s="29">
        <v>0</v>
      </c>
      <c r="F500" s="25">
        <v>0</v>
      </c>
    </row>
    <row r="501" s="1" customFormat="1" spans="1:6">
      <c r="A501" s="22">
        <v>2070302</v>
      </c>
      <c r="B501" s="31" t="s">
        <v>14</v>
      </c>
      <c r="C501" s="37">
        <v>0</v>
      </c>
      <c r="D501" s="28">
        <v>0</v>
      </c>
      <c r="E501" s="29">
        <v>0</v>
      </c>
      <c r="F501" s="25"/>
    </row>
    <row r="502" s="1" customFormat="1" spans="1:6">
      <c r="A502" s="22">
        <v>2070303</v>
      </c>
      <c r="B502" s="31" t="s">
        <v>15</v>
      </c>
      <c r="C502" s="37">
        <v>0</v>
      </c>
      <c r="D502" s="28">
        <v>0</v>
      </c>
      <c r="E502" s="29">
        <v>0</v>
      </c>
      <c r="F502" s="25"/>
    </row>
    <row r="503" s="1" customFormat="1" spans="1:6">
      <c r="A503" s="22">
        <v>2070304</v>
      </c>
      <c r="B503" s="31" t="s">
        <v>353</v>
      </c>
      <c r="C503" s="37">
        <v>0</v>
      </c>
      <c r="D503" s="28">
        <v>0</v>
      </c>
      <c r="E503" s="29">
        <v>0</v>
      </c>
      <c r="F503" s="25"/>
    </row>
    <row r="504" s="1" customFormat="1" spans="1:6">
      <c r="A504" s="22">
        <v>2070305</v>
      </c>
      <c r="B504" s="31" t="s">
        <v>354</v>
      </c>
      <c r="C504" s="31">
        <v>0</v>
      </c>
      <c r="D504" s="28">
        <v>0</v>
      </c>
      <c r="E504" s="29">
        <v>0</v>
      </c>
      <c r="F504" s="25"/>
    </row>
    <row r="505" s="1" customFormat="1" spans="1:6">
      <c r="A505" s="22">
        <v>2070306</v>
      </c>
      <c r="B505" s="31" t="s">
        <v>355</v>
      </c>
      <c r="C505" s="37">
        <v>0</v>
      </c>
      <c r="D505" s="28">
        <v>0</v>
      </c>
      <c r="E505" s="29">
        <v>0</v>
      </c>
      <c r="F505" s="25"/>
    </row>
    <row r="506" s="1" customFormat="1" spans="1:6">
      <c r="A506" s="22">
        <v>2070307</v>
      </c>
      <c r="B506" s="31" t="s">
        <v>356</v>
      </c>
      <c r="C506" s="31">
        <v>0</v>
      </c>
      <c r="D506" s="28">
        <v>0</v>
      </c>
      <c r="E506" s="29">
        <v>23</v>
      </c>
      <c r="F506" s="25"/>
    </row>
    <row r="507" s="1" customFormat="1" spans="1:6">
      <c r="A507" s="22">
        <v>2070308</v>
      </c>
      <c r="B507" s="31" t="s">
        <v>357</v>
      </c>
      <c r="C507" s="37">
        <v>0</v>
      </c>
      <c r="D507" s="28">
        <v>16</v>
      </c>
      <c r="E507" s="29">
        <v>0</v>
      </c>
      <c r="F507" s="25"/>
    </row>
    <row r="508" s="1" customFormat="1" spans="1:6">
      <c r="A508" s="22">
        <v>2070309</v>
      </c>
      <c r="B508" s="31" t="s">
        <v>358</v>
      </c>
      <c r="C508" s="37">
        <v>0</v>
      </c>
      <c r="D508" s="28">
        <v>0</v>
      </c>
      <c r="E508" s="29">
        <v>11</v>
      </c>
      <c r="F508" s="25"/>
    </row>
    <row r="509" s="1" customFormat="1" spans="1:6">
      <c r="A509" s="22">
        <v>2070399</v>
      </c>
      <c r="B509" s="31" t="s">
        <v>359</v>
      </c>
      <c r="C509" s="31">
        <v>29</v>
      </c>
      <c r="D509" s="28">
        <v>189</v>
      </c>
      <c r="E509" s="29">
        <v>24</v>
      </c>
      <c r="F509" s="25">
        <v>82.7586206896552</v>
      </c>
    </row>
    <row r="510" s="1" customFormat="1" spans="1:6">
      <c r="A510" s="22">
        <v>20706</v>
      </c>
      <c r="B510" s="31" t="s">
        <v>360</v>
      </c>
      <c r="C510" s="36">
        <f>SUM(C511:C518)</f>
        <v>0</v>
      </c>
      <c r="D510" s="36">
        <f>SUM(D511:D518)</f>
        <v>0</v>
      </c>
      <c r="E510" s="36">
        <f>SUM(E511:E518)</f>
        <v>0</v>
      </c>
      <c r="F510" s="25"/>
    </row>
    <row r="511" s="1" customFormat="1" spans="1:6">
      <c r="A511" s="22">
        <v>2070601</v>
      </c>
      <c r="B511" s="31" t="s">
        <v>13</v>
      </c>
      <c r="C511" s="31">
        <v>0</v>
      </c>
      <c r="D511" s="28">
        <v>0</v>
      </c>
      <c r="E511" s="29">
        <v>0</v>
      </c>
      <c r="F511" s="25"/>
    </row>
    <row r="512" s="1" customFormat="1" spans="1:6">
      <c r="A512" s="22">
        <v>2070602</v>
      </c>
      <c r="B512" s="31" t="s">
        <v>14</v>
      </c>
      <c r="C512" s="31">
        <v>0</v>
      </c>
      <c r="D512" s="28">
        <v>0</v>
      </c>
      <c r="E512" s="29">
        <v>0</v>
      </c>
      <c r="F512" s="25"/>
    </row>
    <row r="513" s="1" customFormat="1" spans="1:6">
      <c r="A513" s="22">
        <v>2070603</v>
      </c>
      <c r="B513" s="31" t="s">
        <v>15</v>
      </c>
      <c r="C513" s="31">
        <v>0</v>
      </c>
      <c r="D513" s="28">
        <v>0</v>
      </c>
      <c r="E513" s="29">
        <v>0</v>
      </c>
      <c r="F513" s="25"/>
    </row>
    <row r="514" s="1" customFormat="1" spans="1:6">
      <c r="A514" s="22">
        <v>2070604</v>
      </c>
      <c r="B514" s="31" t="s">
        <v>361</v>
      </c>
      <c r="C514" s="31">
        <v>0</v>
      </c>
      <c r="D514" s="28">
        <v>0</v>
      </c>
      <c r="E514" s="29">
        <v>0</v>
      </c>
      <c r="F514" s="25"/>
    </row>
    <row r="515" s="1" customFormat="1" spans="1:6">
      <c r="A515" s="22">
        <v>2070605</v>
      </c>
      <c r="B515" s="31" t="s">
        <v>362</v>
      </c>
      <c r="C515" s="31">
        <v>0</v>
      </c>
      <c r="D515" s="28">
        <v>0</v>
      </c>
      <c r="E515" s="29">
        <v>0</v>
      </c>
      <c r="F515" s="25"/>
    </row>
    <row r="516" s="1" customFormat="1" spans="1:6">
      <c r="A516" s="22">
        <v>2070606</v>
      </c>
      <c r="B516" s="31" t="s">
        <v>363</v>
      </c>
      <c r="C516" s="31">
        <v>0</v>
      </c>
      <c r="D516" s="28">
        <v>0</v>
      </c>
      <c r="E516" s="29">
        <v>0</v>
      </c>
      <c r="F516" s="25"/>
    </row>
    <row r="517" s="1" customFormat="1" spans="1:6">
      <c r="A517" s="22">
        <v>2070607</v>
      </c>
      <c r="B517" s="31" t="s">
        <v>364</v>
      </c>
      <c r="C517" s="31">
        <v>0</v>
      </c>
      <c r="D517" s="28">
        <v>0</v>
      </c>
      <c r="E517" s="29">
        <v>0</v>
      </c>
      <c r="F517" s="25"/>
    </row>
    <row r="518" s="1" customFormat="1" spans="1:6">
      <c r="A518" s="22">
        <v>2070699</v>
      </c>
      <c r="B518" s="31" t="s">
        <v>365</v>
      </c>
      <c r="C518" s="31">
        <v>0</v>
      </c>
      <c r="D518" s="28">
        <v>0</v>
      </c>
      <c r="E518" s="29">
        <v>0</v>
      </c>
      <c r="F518" s="25"/>
    </row>
    <row r="519" s="1" customFormat="1" spans="1:6">
      <c r="A519" s="22">
        <v>20708</v>
      </c>
      <c r="B519" s="31" t="s">
        <v>366</v>
      </c>
      <c r="C519" s="36">
        <f>SUM(C520:C526)</f>
        <v>476</v>
      </c>
      <c r="D519" s="36">
        <f>SUM(D520:D526)</f>
        <v>497</v>
      </c>
      <c r="E519" s="36">
        <f>SUM(E520:E526)</f>
        <v>354</v>
      </c>
      <c r="F519" s="25">
        <v>74.3697478991597</v>
      </c>
    </row>
    <row r="520" s="1" customFormat="1" spans="1:6">
      <c r="A520" s="22">
        <v>2070801</v>
      </c>
      <c r="B520" s="31" t="s">
        <v>13</v>
      </c>
      <c r="C520" s="31">
        <v>0</v>
      </c>
      <c r="D520" s="28">
        <v>0</v>
      </c>
      <c r="E520" s="29">
        <v>0</v>
      </c>
      <c r="F520" s="25"/>
    </row>
    <row r="521" s="1" customFormat="1" spans="1:6">
      <c r="A521" s="22">
        <v>2070802</v>
      </c>
      <c r="B521" s="31" t="s">
        <v>14</v>
      </c>
      <c r="C521" s="31">
        <v>0</v>
      </c>
      <c r="D521" s="28">
        <v>0</v>
      </c>
      <c r="E521" s="29">
        <v>0</v>
      </c>
      <c r="F521" s="25"/>
    </row>
    <row r="522" s="1" customFormat="1" spans="1:6">
      <c r="A522" s="22">
        <v>2070803</v>
      </c>
      <c r="B522" s="31" t="s">
        <v>15</v>
      </c>
      <c r="C522" s="31">
        <v>0</v>
      </c>
      <c r="D522" s="28">
        <v>0</v>
      </c>
      <c r="E522" s="29">
        <v>0</v>
      </c>
      <c r="F522" s="25"/>
    </row>
    <row r="523" s="1" customFormat="1" spans="1:6">
      <c r="A523" s="22">
        <v>2070806</v>
      </c>
      <c r="B523" s="31" t="s">
        <v>367</v>
      </c>
      <c r="C523" s="31">
        <v>0</v>
      </c>
      <c r="D523" s="28">
        <v>0</v>
      </c>
      <c r="E523" s="29">
        <v>0</v>
      </c>
      <c r="F523" s="25"/>
    </row>
    <row r="524" s="1" customFormat="1" spans="1:6">
      <c r="A524" s="22">
        <v>2070807</v>
      </c>
      <c r="B524" s="31" t="s">
        <v>368</v>
      </c>
      <c r="C524" s="31">
        <v>0</v>
      </c>
      <c r="D524" s="28">
        <v>0</v>
      </c>
      <c r="E524" s="29">
        <v>0</v>
      </c>
      <c r="F524" s="25"/>
    </row>
    <row r="525" s="1" customFormat="1" spans="1:6">
      <c r="A525" s="22">
        <v>2070808</v>
      </c>
      <c r="B525" s="31" t="s">
        <v>369</v>
      </c>
      <c r="C525" s="31">
        <v>476</v>
      </c>
      <c r="D525" s="28">
        <v>440</v>
      </c>
      <c r="E525" s="29">
        <v>344</v>
      </c>
      <c r="F525" s="25">
        <v>72.2689075630252</v>
      </c>
    </row>
    <row r="526" s="1" customFormat="1" spans="1:6">
      <c r="A526" s="22">
        <v>2070899</v>
      </c>
      <c r="B526" s="31" t="s">
        <v>370</v>
      </c>
      <c r="C526" s="37">
        <v>0</v>
      </c>
      <c r="D526" s="28">
        <v>57</v>
      </c>
      <c r="E526" s="29">
        <v>10</v>
      </c>
      <c r="F526" s="25"/>
    </row>
    <row r="527" s="1" customFormat="1" spans="1:6">
      <c r="A527" s="22">
        <v>20799</v>
      </c>
      <c r="B527" s="31" t="s">
        <v>371</v>
      </c>
      <c r="C527" s="36">
        <f>SUM(C528:C530)</f>
        <v>267</v>
      </c>
      <c r="D527" s="36">
        <f>SUM(D528:D530)</f>
        <v>1095</v>
      </c>
      <c r="E527" s="36">
        <f>SUM(E528:E530)</f>
        <v>459</v>
      </c>
      <c r="F527" s="25">
        <v>171.910112359551</v>
      </c>
    </row>
    <row r="528" s="1" customFormat="1" spans="1:6">
      <c r="A528" s="22">
        <v>2079902</v>
      </c>
      <c r="B528" s="31" t="s">
        <v>372</v>
      </c>
      <c r="C528" s="37">
        <v>0</v>
      </c>
      <c r="D528" s="28">
        <v>0</v>
      </c>
      <c r="E528" s="29">
        <v>0</v>
      </c>
      <c r="F528" s="25"/>
    </row>
    <row r="529" s="1" customFormat="1" spans="1:6">
      <c r="A529" s="22">
        <v>2079903</v>
      </c>
      <c r="B529" s="31" t="s">
        <v>373</v>
      </c>
      <c r="C529" s="37">
        <v>0</v>
      </c>
      <c r="D529" s="28">
        <v>0</v>
      </c>
      <c r="E529" s="29">
        <v>0</v>
      </c>
      <c r="F529" s="25"/>
    </row>
    <row r="530" s="1" customFormat="1" spans="1:6">
      <c r="A530" s="22">
        <v>2079999</v>
      </c>
      <c r="B530" s="31" t="s">
        <v>374</v>
      </c>
      <c r="C530" s="31">
        <v>267</v>
      </c>
      <c r="D530" s="28">
        <v>1095</v>
      </c>
      <c r="E530" s="29">
        <v>459</v>
      </c>
      <c r="F530" s="25">
        <v>171.910112359551</v>
      </c>
    </row>
    <row r="531" s="1" customFormat="1" spans="1:6">
      <c r="A531" s="22">
        <v>208</v>
      </c>
      <c r="B531" s="31" t="s">
        <v>375</v>
      </c>
      <c r="C531" s="36">
        <f>C532+C551+C559+C561+C570+C574+C584+C593+C600+C608+C617+C623+C626+C629+C632+C635+C638+C642+C646+C657+C654</f>
        <v>30791</v>
      </c>
      <c r="D531" s="36">
        <f>D532+D551+D559+D561+D570+D574+D584+D593+D600+D608+D617+D623+D626+D629+D632+D635+D638+D642+D646+D657+D654</f>
        <v>35660</v>
      </c>
      <c r="E531" s="36">
        <f>E532+E551+E559+E561+E570+E574+E584+E593+E600+E608+E617+E623+E626+E629+E632+E635+E638+E642+E646+E657+E654</f>
        <v>41074</v>
      </c>
      <c r="F531" s="25">
        <v>133.396122243513</v>
      </c>
    </row>
    <row r="532" s="1" customFormat="1" spans="1:6">
      <c r="A532" s="22">
        <v>20801</v>
      </c>
      <c r="B532" s="31" t="s">
        <v>376</v>
      </c>
      <c r="C532" s="36">
        <f>SUM(C533:C550)</f>
        <v>1507</v>
      </c>
      <c r="D532" s="36">
        <f>SUM(D533:D550)</f>
        <v>1014</v>
      </c>
      <c r="E532" s="36">
        <f>SUM(E533:E550)</f>
        <v>848</v>
      </c>
      <c r="F532" s="25">
        <v>56.2707365627074</v>
      </c>
    </row>
    <row r="533" s="1" customFormat="1" spans="1:6">
      <c r="A533" s="22">
        <v>2080101</v>
      </c>
      <c r="B533" s="31" t="s">
        <v>13</v>
      </c>
      <c r="C533" s="31">
        <v>698</v>
      </c>
      <c r="D533" s="28">
        <v>337</v>
      </c>
      <c r="E533" s="29">
        <v>245</v>
      </c>
      <c r="F533" s="25">
        <v>35.1002865329513</v>
      </c>
    </row>
    <row r="534" s="1" customFormat="1" spans="1:6">
      <c r="A534" s="22">
        <v>2080102</v>
      </c>
      <c r="B534" s="31" t="s">
        <v>14</v>
      </c>
      <c r="C534" s="37">
        <v>52</v>
      </c>
      <c r="D534" s="28">
        <v>57</v>
      </c>
      <c r="E534" s="29">
        <v>46</v>
      </c>
      <c r="F534" s="25">
        <v>88.4615384615385</v>
      </c>
    </row>
    <row r="535" s="1" customFormat="1" spans="1:6">
      <c r="A535" s="22">
        <v>2080103</v>
      </c>
      <c r="B535" s="31" t="s">
        <v>15</v>
      </c>
      <c r="C535" s="37">
        <v>0</v>
      </c>
      <c r="D535" s="28">
        <v>0</v>
      </c>
      <c r="E535" s="29">
        <v>0</v>
      </c>
      <c r="F535" s="25"/>
    </row>
    <row r="536" s="1" customFormat="1" spans="1:6">
      <c r="A536" s="22">
        <v>2080104</v>
      </c>
      <c r="B536" s="31" t="s">
        <v>377</v>
      </c>
      <c r="C536" s="37">
        <v>0</v>
      </c>
      <c r="D536" s="28">
        <v>0</v>
      </c>
      <c r="E536" s="29">
        <v>0</v>
      </c>
      <c r="F536" s="25"/>
    </row>
    <row r="537" s="1" customFormat="1" spans="1:6">
      <c r="A537" s="22">
        <v>2080105</v>
      </c>
      <c r="B537" s="31" t="s">
        <v>378</v>
      </c>
      <c r="C537" s="31">
        <v>0</v>
      </c>
      <c r="D537" s="28">
        <v>0</v>
      </c>
      <c r="E537" s="29">
        <v>0</v>
      </c>
      <c r="F537" s="25"/>
    </row>
    <row r="538" s="1" customFormat="1" spans="1:6">
      <c r="A538" s="22">
        <v>2080106</v>
      </c>
      <c r="B538" s="31" t="s">
        <v>379</v>
      </c>
      <c r="C538" s="37">
        <v>0</v>
      </c>
      <c r="D538" s="28">
        <v>0</v>
      </c>
      <c r="E538" s="29">
        <v>0</v>
      </c>
      <c r="F538" s="25"/>
    </row>
    <row r="539" s="1" customFormat="1" spans="1:6">
      <c r="A539" s="22">
        <v>2080107</v>
      </c>
      <c r="B539" s="31" t="s">
        <v>380</v>
      </c>
      <c r="C539" s="37">
        <v>0</v>
      </c>
      <c r="D539" s="28">
        <v>0</v>
      </c>
      <c r="E539" s="29">
        <v>0</v>
      </c>
      <c r="F539" s="25"/>
    </row>
    <row r="540" s="1" customFormat="1" spans="1:6">
      <c r="A540" s="22">
        <v>2080108</v>
      </c>
      <c r="B540" s="31" t="s">
        <v>53</v>
      </c>
      <c r="C540" s="37">
        <v>0</v>
      </c>
      <c r="D540" s="28">
        <v>0</v>
      </c>
      <c r="E540" s="29">
        <v>0</v>
      </c>
      <c r="F540" s="25"/>
    </row>
    <row r="541" s="1" customFormat="1" spans="1:6">
      <c r="A541" s="22">
        <v>2080109</v>
      </c>
      <c r="B541" s="31" t="s">
        <v>381</v>
      </c>
      <c r="C541" s="31">
        <v>546</v>
      </c>
      <c r="D541" s="28">
        <v>389</v>
      </c>
      <c r="E541" s="29">
        <v>391</v>
      </c>
      <c r="F541" s="25">
        <v>71.6117216117216</v>
      </c>
    </row>
    <row r="542" s="1" customFormat="1" spans="1:6">
      <c r="A542" s="22">
        <v>2080110</v>
      </c>
      <c r="B542" s="31" t="s">
        <v>382</v>
      </c>
      <c r="C542" s="37">
        <v>0</v>
      </c>
      <c r="D542" s="28">
        <v>0</v>
      </c>
      <c r="E542" s="29">
        <v>0</v>
      </c>
      <c r="F542" s="25"/>
    </row>
    <row r="543" s="1" customFormat="1" spans="1:6">
      <c r="A543" s="22">
        <v>2080111</v>
      </c>
      <c r="B543" s="31" t="s">
        <v>383</v>
      </c>
      <c r="C543" s="37">
        <v>0</v>
      </c>
      <c r="D543" s="28">
        <v>0</v>
      </c>
      <c r="E543" s="29">
        <v>0</v>
      </c>
      <c r="F543" s="25"/>
    </row>
    <row r="544" s="1" customFormat="1" spans="1:6">
      <c r="A544" s="22">
        <v>2080112</v>
      </c>
      <c r="B544" s="31" t="s">
        <v>384</v>
      </c>
      <c r="C544" s="37">
        <v>0</v>
      </c>
      <c r="D544" s="28">
        <v>0</v>
      </c>
      <c r="E544" s="29">
        <v>0</v>
      </c>
      <c r="F544" s="25"/>
    </row>
    <row r="545" s="1" customFormat="1" spans="1:6">
      <c r="A545" s="22">
        <v>2080113</v>
      </c>
      <c r="B545" s="31" t="s">
        <v>385</v>
      </c>
      <c r="C545" s="37">
        <v>0</v>
      </c>
      <c r="D545" s="28">
        <v>0</v>
      </c>
      <c r="E545" s="29">
        <v>0</v>
      </c>
      <c r="F545" s="25"/>
    </row>
    <row r="546" s="1" customFormat="1" ht="14.25" spans="1:6">
      <c r="A546" s="22">
        <v>2080114</v>
      </c>
      <c r="B546" s="31" t="s">
        <v>386</v>
      </c>
      <c r="C546" s="38">
        <v>0</v>
      </c>
      <c r="D546" s="28">
        <v>0</v>
      </c>
      <c r="E546" s="29">
        <v>0</v>
      </c>
      <c r="F546" s="25"/>
    </row>
    <row r="547" s="1" customFormat="1" ht="14.25" spans="1:6">
      <c r="A547" s="22">
        <v>2080115</v>
      </c>
      <c r="B547" s="31" t="s">
        <v>387</v>
      </c>
      <c r="C547" s="38">
        <v>0</v>
      </c>
      <c r="D547" s="28">
        <v>0</v>
      </c>
      <c r="E547" s="29">
        <v>0</v>
      </c>
      <c r="F547" s="25"/>
    </row>
    <row r="548" s="1" customFormat="1" ht="14.25" spans="1:6">
      <c r="A548" s="22">
        <v>2080116</v>
      </c>
      <c r="B548" s="31" t="s">
        <v>388</v>
      </c>
      <c r="C548" s="38">
        <v>0</v>
      </c>
      <c r="D548" s="28">
        <v>0</v>
      </c>
      <c r="E548" s="29">
        <v>0</v>
      </c>
      <c r="F548" s="25"/>
    </row>
    <row r="549" s="1" customFormat="1" ht="14.25" spans="1:6">
      <c r="A549" s="22">
        <v>2080150</v>
      </c>
      <c r="B549" s="31" t="s">
        <v>22</v>
      </c>
      <c r="C549" s="38">
        <v>0</v>
      </c>
      <c r="D549" s="28">
        <v>0</v>
      </c>
      <c r="E549" s="29">
        <v>0</v>
      </c>
      <c r="F549" s="25"/>
    </row>
    <row r="550" s="1" customFormat="1" ht="14.25" spans="1:6">
      <c r="A550" s="22">
        <v>2080199</v>
      </c>
      <c r="B550" s="31" t="s">
        <v>389</v>
      </c>
      <c r="C550" s="38">
        <v>211</v>
      </c>
      <c r="D550" s="28">
        <v>231</v>
      </c>
      <c r="E550" s="29">
        <v>166</v>
      </c>
      <c r="F550" s="25">
        <v>78.6729857819905</v>
      </c>
    </row>
    <row r="551" s="1" customFormat="1" spans="1:6">
      <c r="A551" s="22">
        <v>20802</v>
      </c>
      <c r="B551" s="31" t="s">
        <v>390</v>
      </c>
      <c r="C551" s="36">
        <f>SUM(C552:C558)</f>
        <v>561</v>
      </c>
      <c r="D551" s="36">
        <f>SUM(D552:D558)</f>
        <v>495</v>
      </c>
      <c r="E551" s="36">
        <f>SUM(E552:E558)</f>
        <v>569</v>
      </c>
      <c r="F551" s="25">
        <v>101.426024955437</v>
      </c>
    </row>
    <row r="552" s="1" customFormat="1" spans="1:6">
      <c r="A552" s="22">
        <v>2080201</v>
      </c>
      <c r="B552" s="31" t="s">
        <v>13</v>
      </c>
      <c r="C552" s="31">
        <v>351</v>
      </c>
      <c r="D552" s="28">
        <v>309</v>
      </c>
      <c r="E552" s="29">
        <v>450</v>
      </c>
      <c r="F552" s="25">
        <v>128.205128205128</v>
      </c>
    </row>
    <row r="553" s="1" customFormat="1" spans="1:6">
      <c r="A553" s="22">
        <v>2080202</v>
      </c>
      <c r="B553" s="31" t="s">
        <v>14</v>
      </c>
      <c r="C553" s="31">
        <v>54</v>
      </c>
      <c r="D553" s="28">
        <v>79</v>
      </c>
      <c r="E553" s="29">
        <v>71</v>
      </c>
      <c r="F553" s="25">
        <v>131.481481481481</v>
      </c>
    </row>
    <row r="554" s="1" customFormat="1" spans="1:6">
      <c r="A554" s="22">
        <v>2080203</v>
      </c>
      <c r="B554" s="31" t="s">
        <v>15</v>
      </c>
      <c r="C554" s="37">
        <v>0</v>
      </c>
      <c r="D554" s="28">
        <v>0</v>
      </c>
      <c r="E554" s="29">
        <v>1</v>
      </c>
      <c r="F554" s="25"/>
    </row>
    <row r="555" s="1" customFormat="1" spans="1:6">
      <c r="A555" s="22">
        <v>2080206</v>
      </c>
      <c r="B555" s="31" t="s">
        <v>391</v>
      </c>
      <c r="C555" s="37">
        <v>0</v>
      </c>
      <c r="D555" s="28">
        <v>0</v>
      </c>
      <c r="E555" s="29">
        <v>0</v>
      </c>
      <c r="F555" s="25"/>
    </row>
    <row r="556" s="1" customFormat="1" spans="1:6">
      <c r="A556" s="22">
        <v>2080207</v>
      </c>
      <c r="B556" s="31" t="s">
        <v>392</v>
      </c>
      <c r="C556" s="37">
        <v>0</v>
      </c>
      <c r="D556" s="28">
        <v>0</v>
      </c>
      <c r="E556" s="29">
        <v>37</v>
      </c>
      <c r="F556" s="25"/>
    </row>
    <row r="557" s="1" customFormat="1" spans="1:6">
      <c r="A557" s="22">
        <v>2080208</v>
      </c>
      <c r="B557" s="31" t="s">
        <v>393</v>
      </c>
      <c r="C557" s="37">
        <v>0</v>
      </c>
      <c r="D557" s="28">
        <v>0</v>
      </c>
      <c r="E557" s="29">
        <v>0</v>
      </c>
      <c r="F557" s="25"/>
    </row>
    <row r="558" s="1" customFormat="1" spans="1:6">
      <c r="A558" s="22">
        <v>2080299</v>
      </c>
      <c r="B558" s="31" t="s">
        <v>394</v>
      </c>
      <c r="C558" s="31">
        <v>156</v>
      </c>
      <c r="D558" s="28">
        <v>107</v>
      </c>
      <c r="E558" s="29">
        <v>10</v>
      </c>
      <c r="F558" s="25">
        <v>6.41025641025641</v>
      </c>
    </row>
    <row r="559" s="1" customFormat="1" spans="1:6">
      <c r="A559" s="22">
        <v>20804</v>
      </c>
      <c r="B559" s="31" t="s">
        <v>395</v>
      </c>
      <c r="C559" s="36">
        <f>C560</f>
        <v>0</v>
      </c>
      <c r="D559" s="36">
        <f>D560</f>
        <v>0</v>
      </c>
      <c r="E559" s="36">
        <f>E560</f>
        <v>0</v>
      </c>
      <c r="F559" s="25"/>
    </row>
    <row r="560" s="1" customFormat="1" spans="1:6">
      <c r="A560" s="22">
        <v>2080402</v>
      </c>
      <c r="B560" s="31" t="s">
        <v>396</v>
      </c>
      <c r="C560" s="31">
        <v>0</v>
      </c>
      <c r="D560" s="28">
        <v>0</v>
      </c>
      <c r="E560" s="29"/>
      <c r="F560" s="25"/>
    </row>
    <row r="561" s="1" customFormat="1" spans="1:6">
      <c r="A561" s="22">
        <v>20805</v>
      </c>
      <c r="B561" s="31" t="s">
        <v>397</v>
      </c>
      <c r="C561" s="36">
        <f>SUM(C562:C569)</f>
        <v>14821</v>
      </c>
      <c r="D561" s="36">
        <f>SUM(D562:D569)</f>
        <v>17752</v>
      </c>
      <c r="E561" s="36">
        <f>SUM(E562:E569)</f>
        <v>17939</v>
      </c>
      <c r="F561" s="25">
        <v>121.037716753256</v>
      </c>
    </row>
    <row r="562" s="1" customFormat="1" spans="1:6">
      <c r="A562" s="22">
        <v>2080501</v>
      </c>
      <c r="B562" s="31" t="s">
        <v>398</v>
      </c>
      <c r="C562" s="31">
        <v>515</v>
      </c>
      <c r="D562" s="28">
        <v>553</v>
      </c>
      <c r="E562" s="29">
        <v>469</v>
      </c>
      <c r="F562" s="25">
        <v>91.0679611650485</v>
      </c>
    </row>
    <row r="563" s="1" customFormat="1" spans="1:6">
      <c r="A563" s="22">
        <v>2080502</v>
      </c>
      <c r="B563" s="31" t="s">
        <v>399</v>
      </c>
      <c r="C563" s="31">
        <v>750</v>
      </c>
      <c r="D563" s="28">
        <v>926</v>
      </c>
      <c r="E563" s="29">
        <v>849</v>
      </c>
      <c r="F563" s="25">
        <v>113.2</v>
      </c>
    </row>
    <row r="564" s="1" customFormat="1" spans="1:6">
      <c r="A564" s="22">
        <v>2080503</v>
      </c>
      <c r="B564" s="31" t="s">
        <v>400</v>
      </c>
      <c r="C564" s="37">
        <v>0</v>
      </c>
      <c r="D564" s="28">
        <v>0</v>
      </c>
      <c r="E564" s="29">
        <v>0</v>
      </c>
      <c r="F564" s="25"/>
    </row>
    <row r="565" s="1" customFormat="1" spans="1:6">
      <c r="A565" s="22">
        <v>2080505</v>
      </c>
      <c r="B565" s="31" t="s">
        <v>401</v>
      </c>
      <c r="C565" s="31">
        <v>4878</v>
      </c>
      <c r="D565" s="28">
        <v>6566</v>
      </c>
      <c r="E565" s="29">
        <v>6530</v>
      </c>
      <c r="F565" s="25">
        <v>133.866338663387</v>
      </c>
    </row>
    <row r="566" s="1" customFormat="1" spans="1:6">
      <c r="A566" s="22">
        <v>2080506</v>
      </c>
      <c r="B566" s="31" t="s">
        <v>402</v>
      </c>
      <c r="C566" s="31">
        <v>4689</v>
      </c>
      <c r="D566" s="28">
        <v>3675</v>
      </c>
      <c r="E566" s="29">
        <v>4189</v>
      </c>
      <c r="F566" s="25">
        <v>89.3367455747494</v>
      </c>
    </row>
    <row r="567" s="1" customFormat="1" spans="1:6">
      <c r="A567" s="22">
        <v>2080507</v>
      </c>
      <c r="B567" s="31" t="s">
        <v>403</v>
      </c>
      <c r="C567" s="31">
        <v>3918</v>
      </c>
      <c r="D567" s="28">
        <v>5118</v>
      </c>
      <c r="E567" s="29">
        <v>5427</v>
      </c>
      <c r="F567" s="25">
        <v>138.514548238897</v>
      </c>
    </row>
    <row r="568" s="1" customFormat="1" spans="1:6">
      <c r="A568" s="22">
        <v>2080508</v>
      </c>
      <c r="B568" s="31" t="s">
        <v>404</v>
      </c>
      <c r="C568" s="31">
        <v>8</v>
      </c>
      <c r="D568" s="28">
        <v>1</v>
      </c>
      <c r="E568" s="29">
        <v>450</v>
      </c>
      <c r="F568" s="25">
        <v>5625</v>
      </c>
    </row>
    <row r="569" s="1" customFormat="1" spans="1:6">
      <c r="A569" s="22">
        <v>2080599</v>
      </c>
      <c r="B569" s="31" t="s">
        <v>405</v>
      </c>
      <c r="C569" s="31">
        <v>63</v>
      </c>
      <c r="D569" s="28">
        <v>913</v>
      </c>
      <c r="E569" s="29">
        <v>25</v>
      </c>
      <c r="F569" s="25">
        <v>39.6825396825397</v>
      </c>
    </row>
    <row r="570" s="1" customFormat="1" spans="1:6">
      <c r="A570" s="22">
        <v>20806</v>
      </c>
      <c r="B570" s="31" t="s">
        <v>406</v>
      </c>
      <c r="C570" s="36">
        <f>SUM(C571:C573)</f>
        <v>1151</v>
      </c>
      <c r="D570" s="36">
        <f>SUM(D571:D573)</f>
        <v>1404</v>
      </c>
      <c r="E570" s="36">
        <f>SUM(E571:E573)</f>
        <v>4500</v>
      </c>
      <c r="F570" s="25">
        <v>390.964378801043</v>
      </c>
    </row>
    <row r="571" s="1" customFormat="1" spans="1:6">
      <c r="A571" s="22">
        <v>2080601</v>
      </c>
      <c r="B571" s="31" t="s">
        <v>407</v>
      </c>
      <c r="C571" s="31">
        <v>0</v>
      </c>
      <c r="D571" s="28">
        <v>0</v>
      </c>
      <c r="E571" s="29">
        <v>0</v>
      </c>
      <c r="F571" s="25"/>
    </row>
    <row r="572" s="1" customFormat="1" spans="1:6">
      <c r="A572" s="22">
        <v>2080602</v>
      </c>
      <c r="B572" s="31" t="s">
        <v>408</v>
      </c>
      <c r="C572" s="31">
        <v>0</v>
      </c>
      <c r="D572" s="28">
        <v>0</v>
      </c>
      <c r="E572" s="29">
        <v>0</v>
      </c>
      <c r="F572" s="25"/>
    </row>
    <row r="573" s="1" customFormat="1" spans="1:6">
      <c r="A573" s="22">
        <v>2080699</v>
      </c>
      <c r="B573" s="31" t="s">
        <v>409</v>
      </c>
      <c r="C573" s="31">
        <v>1151</v>
      </c>
      <c r="D573" s="28">
        <v>1404</v>
      </c>
      <c r="E573" s="29">
        <v>4500</v>
      </c>
      <c r="F573" s="25">
        <v>390.964378801043</v>
      </c>
    </row>
    <row r="574" s="1" customFormat="1" spans="1:6">
      <c r="A574" s="22">
        <v>20807</v>
      </c>
      <c r="B574" s="31" t="s">
        <v>410</v>
      </c>
      <c r="C574" s="36">
        <f>SUM(C575:C583)</f>
        <v>1295</v>
      </c>
      <c r="D574" s="36">
        <f>SUM(D575:D583)</f>
        <v>1445</v>
      </c>
      <c r="E574" s="36">
        <f>SUM(E575:E583)</f>
        <v>1492</v>
      </c>
      <c r="F574" s="25">
        <v>115.212355212355</v>
      </c>
    </row>
    <row r="575" s="1" customFormat="1" spans="1:6">
      <c r="A575" s="22">
        <v>2080701</v>
      </c>
      <c r="B575" s="31" t="s">
        <v>411</v>
      </c>
      <c r="C575" s="31">
        <v>421</v>
      </c>
      <c r="D575" s="28">
        <v>548</v>
      </c>
      <c r="E575" s="29">
        <v>558</v>
      </c>
      <c r="F575" s="25">
        <v>132.541567695962</v>
      </c>
    </row>
    <row r="576" s="1" customFormat="1" spans="1:6">
      <c r="A576" s="22">
        <v>2080702</v>
      </c>
      <c r="B576" s="31" t="s">
        <v>412</v>
      </c>
      <c r="C576" s="31">
        <v>71</v>
      </c>
      <c r="D576" s="28">
        <v>76</v>
      </c>
      <c r="E576" s="29">
        <v>1</v>
      </c>
      <c r="F576" s="25">
        <v>1.40845070422535</v>
      </c>
    </row>
    <row r="577" s="1" customFormat="1" spans="1:6">
      <c r="A577" s="22">
        <v>2080704</v>
      </c>
      <c r="B577" s="31" t="s">
        <v>413</v>
      </c>
      <c r="C577" s="31">
        <v>266</v>
      </c>
      <c r="D577" s="28">
        <v>257</v>
      </c>
      <c r="E577" s="29">
        <v>280</v>
      </c>
      <c r="F577" s="25">
        <v>105.263157894737</v>
      </c>
    </row>
    <row r="578" s="1" customFormat="1" spans="1:6">
      <c r="A578" s="22">
        <v>2080705</v>
      </c>
      <c r="B578" s="31" t="s">
        <v>414</v>
      </c>
      <c r="C578" s="31">
        <v>372</v>
      </c>
      <c r="D578" s="28">
        <v>529</v>
      </c>
      <c r="E578" s="29">
        <v>560</v>
      </c>
      <c r="F578" s="25">
        <v>150.537634408602</v>
      </c>
    </row>
    <row r="579" s="1" customFormat="1" spans="1:6">
      <c r="A579" s="22">
        <v>2080709</v>
      </c>
      <c r="B579" s="31" t="s">
        <v>415</v>
      </c>
      <c r="C579" s="37">
        <v>0</v>
      </c>
      <c r="D579" s="28">
        <v>0</v>
      </c>
      <c r="E579" s="29">
        <v>0</v>
      </c>
      <c r="F579" s="25"/>
    </row>
    <row r="580" s="1" customFormat="1" spans="1:6">
      <c r="A580" s="22">
        <v>2080711</v>
      </c>
      <c r="B580" s="31" t="s">
        <v>416</v>
      </c>
      <c r="C580" s="37">
        <v>31</v>
      </c>
      <c r="D580" s="28">
        <v>33</v>
      </c>
      <c r="E580" s="29">
        <v>0</v>
      </c>
      <c r="F580" s="25">
        <v>0</v>
      </c>
    </row>
    <row r="581" s="1" customFormat="1" spans="1:6">
      <c r="A581" s="22">
        <v>2080712</v>
      </c>
      <c r="B581" s="31" t="s">
        <v>417</v>
      </c>
      <c r="C581" s="31">
        <v>0</v>
      </c>
      <c r="D581" s="28">
        <v>0</v>
      </c>
      <c r="E581" s="29">
        <v>0</v>
      </c>
      <c r="F581" s="25"/>
    </row>
    <row r="582" s="1" customFormat="1" spans="1:6">
      <c r="A582" s="22">
        <v>2080713</v>
      </c>
      <c r="B582" s="31" t="s">
        <v>418</v>
      </c>
      <c r="C582" s="37">
        <v>2</v>
      </c>
      <c r="D582" s="28">
        <v>2</v>
      </c>
      <c r="E582" s="29">
        <v>0</v>
      </c>
      <c r="F582" s="25">
        <v>0</v>
      </c>
    </row>
    <row r="583" s="1" customFormat="1" spans="1:6">
      <c r="A583" s="22">
        <v>2080799</v>
      </c>
      <c r="B583" s="31" t="s">
        <v>419</v>
      </c>
      <c r="C583" s="37">
        <v>132</v>
      </c>
      <c r="D583" s="28">
        <v>0</v>
      </c>
      <c r="E583" s="29">
        <v>93</v>
      </c>
      <c r="F583" s="25">
        <v>70.4545454545455</v>
      </c>
    </row>
    <row r="584" s="1" customFormat="1" spans="1:6">
      <c r="A584" s="22">
        <v>20808</v>
      </c>
      <c r="B584" s="31" t="s">
        <v>420</v>
      </c>
      <c r="C584" s="36">
        <f>SUM(C585:C592)</f>
        <v>1678</v>
      </c>
      <c r="D584" s="36">
        <f>SUM(D585:D592)</f>
        <v>2304</v>
      </c>
      <c r="E584" s="36">
        <f>SUM(E585:E592)</f>
        <v>2416</v>
      </c>
      <c r="F584" s="25">
        <v>143.980929678188</v>
      </c>
    </row>
    <row r="585" s="1" customFormat="1" spans="1:6">
      <c r="A585" s="22">
        <v>2080801</v>
      </c>
      <c r="B585" s="31" t="s">
        <v>421</v>
      </c>
      <c r="C585" s="31">
        <v>761</v>
      </c>
      <c r="D585" s="28">
        <v>1096</v>
      </c>
      <c r="E585" s="29">
        <v>1259</v>
      </c>
      <c r="F585" s="25">
        <v>165.440210249671</v>
      </c>
    </row>
    <row r="586" s="1" customFormat="1" spans="1:6">
      <c r="A586" s="22">
        <v>2080802</v>
      </c>
      <c r="B586" s="31" t="s">
        <v>422</v>
      </c>
      <c r="C586" s="31">
        <v>121</v>
      </c>
      <c r="D586" s="28">
        <v>140</v>
      </c>
      <c r="E586" s="29">
        <v>200</v>
      </c>
      <c r="F586" s="25">
        <v>165.289256198347</v>
      </c>
    </row>
    <row r="587" s="1" customFormat="1" spans="1:6">
      <c r="A587" s="22">
        <v>2080803</v>
      </c>
      <c r="B587" s="31" t="s">
        <v>423</v>
      </c>
      <c r="C587" s="31">
        <v>132</v>
      </c>
      <c r="D587" s="28">
        <v>144</v>
      </c>
      <c r="E587" s="29">
        <v>200</v>
      </c>
      <c r="F587" s="25">
        <v>151.515151515152</v>
      </c>
    </row>
    <row r="588" s="1" customFormat="1" spans="1:6">
      <c r="A588" s="22">
        <v>2080805</v>
      </c>
      <c r="B588" s="31" t="s">
        <v>424</v>
      </c>
      <c r="C588" s="31">
        <v>211</v>
      </c>
      <c r="D588" s="28">
        <v>230</v>
      </c>
      <c r="E588" s="29">
        <v>300</v>
      </c>
      <c r="F588" s="25">
        <v>142.18009478673</v>
      </c>
    </row>
    <row r="589" s="1" customFormat="1" spans="1:6">
      <c r="A589" s="22">
        <v>2080806</v>
      </c>
      <c r="B589" s="31" t="s">
        <v>425</v>
      </c>
      <c r="C589" s="31">
        <v>133</v>
      </c>
      <c r="D589" s="28">
        <v>94</v>
      </c>
      <c r="E589" s="29">
        <v>0</v>
      </c>
      <c r="F589" s="25">
        <v>0</v>
      </c>
    </row>
    <row r="590" s="1" customFormat="1" spans="1:6">
      <c r="A590" s="22">
        <v>2080807</v>
      </c>
      <c r="B590" s="31" t="s">
        <v>426</v>
      </c>
      <c r="C590" s="37">
        <v>0</v>
      </c>
      <c r="D590" s="28">
        <v>0</v>
      </c>
      <c r="E590" s="29">
        <v>0</v>
      </c>
      <c r="F590" s="25"/>
    </row>
    <row r="591" s="1" customFormat="1" spans="1:6">
      <c r="A591" s="22">
        <v>2080808</v>
      </c>
      <c r="B591" s="31" t="s">
        <v>427</v>
      </c>
      <c r="C591" s="37">
        <v>35</v>
      </c>
      <c r="D591" s="28">
        <v>23</v>
      </c>
      <c r="E591" s="29">
        <v>0</v>
      </c>
      <c r="F591" s="25">
        <v>0</v>
      </c>
    </row>
    <row r="592" s="1" customFormat="1" spans="1:6">
      <c r="A592" s="22">
        <v>2080899</v>
      </c>
      <c r="B592" s="31" t="s">
        <v>428</v>
      </c>
      <c r="C592" s="31">
        <v>285</v>
      </c>
      <c r="D592" s="28">
        <v>577</v>
      </c>
      <c r="E592" s="29">
        <v>457</v>
      </c>
      <c r="F592" s="25">
        <v>160.350877192982</v>
      </c>
    </row>
    <row r="593" s="1" customFormat="1" spans="1:6">
      <c r="A593" s="22">
        <v>20809</v>
      </c>
      <c r="B593" s="31" t="s">
        <v>429</v>
      </c>
      <c r="C593" s="36">
        <f>SUM(C594:C599)</f>
        <v>21</v>
      </c>
      <c r="D593" s="36">
        <f>SUM(D594:D599)</f>
        <v>48</v>
      </c>
      <c r="E593" s="36">
        <f>SUM(E594:E599)</f>
        <v>0</v>
      </c>
      <c r="F593" s="25">
        <v>0</v>
      </c>
    </row>
    <row r="594" s="1" customFormat="1" spans="1:6">
      <c r="A594" s="22">
        <v>2080901</v>
      </c>
      <c r="B594" s="31" t="s">
        <v>430</v>
      </c>
      <c r="C594" s="31">
        <v>13</v>
      </c>
      <c r="D594" s="28">
        <v>0</v>
      </c>
      <c r="E594" s="29">
        <v>0</v>
      </c>
      <c r="F594" s="25">
        <v>0</v>
      </c>
    </row>
    <row r="595" s="1" customFormat="1" spans="1:6">
      <c r="A595" s="22">
        <v>2080902</v>
      </c>
      <c r="B595" s="31" t="s">
        <v>431</v>
      </c>
      <c r="C595" s="37">
        <v>0</v>
      </c>
      <c r="D595" s="28">
        <v>0</v>
      </c>
      <c r="E595" s="29">
        <v>0</v>
      </c>
      <c r="F595" s="25"/>
    </row>
    <row r="596" s="1" customFormat="1" spans="1:6">
      <c r="A596" s="22">
        <v>2080903</v>
      </c>
      <c r="B596" s="31" t="s">
        <v>432</v>
      </c>
      <c r="C596" s="37">
        <v>3</v>
      </c>
      <c r="D596" s="28">
        <v>4</v>
      </c>
      <c r="E596" s="29">
        <v>0</v>
      </c>
      <c r="F596" s="25">
        <v>0</v>
      </c>
    </row>
    <row r="597" s="1" customFormat="1" spans="1:6">
      <c r="A597" s="22">
        <v>2080904</v>
      </c>
      <c r="B597" s="31" t="s">
        <v>433</v>
      </c>
      <c r="C597" s="31">
        <v>3</v>
      </c>
      <c r="D597" s="28">
        <v>0</v>
      </c>
      <c r="E597" s="29">
        <v>0</v>
      </c>
      <c r="F597" s="25">
        <v>0</v>
      </c>
    </row>
    <row r="598" s="1" customFormat="1" spans="1:6">
      <c r="A598" s="22">
        <v>2080905</v>
      </c>
      <c r="B598" s="31" t="s">
        <v>434</v>
      </c>
      <c r="C598" s="37">
        <v>0</v>
      </c>
      <c r="D598" s="28">
        <v>0</v>
      </c>
      <c r="E598" s="29">
        <v>0</v>
      </c>
      <c r="F598" s="25"/>
    </row>
    <row r="599" s="1" customFormat="1" spans="1:6">
      <c r="A599" s="22">
        <v>2080999</v>
      </c>
      <c r="B599" s="31" t="s">
        <v>435</v>
      </c>
      <c r="C599" s="37">
        <v>2</v>
      </c>
      <c r="D599" s="28">
        <v>44</v>
      </c>
      <c r="E599" s="29">
        <v>0</v>
      </c>
      <c r="F599" s="25">
        <v>0</v>
      </c>
    </row>
    <row r="600" s="1" customFormat="1" spans="1:6">
      <c r="A600" s="22">
        <v>20810</v>
      </c>
      <c r="B600" s="31" t="s">
        <v>436</v>
      </c>
      <c r="C600" s="36">
        <f>SUM(C601:C607)</f>
        <v>1057</v>
      </c>
      <c r="D600" s="36">
        <f>SUM(D601:D607)</f>
        <v>1779</v>
      </c>
      <c r="E600" s="36">
        <f>SUM(E601:E607)</f>
        <v>2909</v>
      </c>
      <c r="F600" s="25">
        <v>275.212866603595</v>
      </c>
    </row>
    <row r="601" s="1" customFormat="1" spans="1:6">
      <c r="A601" s="22">
        <v>2081001</v>
      </c>
      <c r="B601" s="31" t="s">
        <v>437</v>
      </c>
      <c r="C601" s="31">
        <v>48</v>
      </c>
      <c r="D601" s="28">
        <v>50</v>
      </c>
      <c r="E601" s="29">
        <v>30</v>
      </c>
      <c r="F601" s="25">
        <v>62.5</v>
      </c>
    </row>
    <row r="602" s="1" customFormat="1" spans="1:6">
      <c r="A602" s="22">
        <v>2081002</v>
      </c>
      <c r="B602" s="31" t="s">
        <v>438</v>
      </c>
      <c r="C602" s="31">
        <v>113</v>
      </c>
      <c r="D602" s="28">
        <v>400</v>
      </c>
      <c r="E602" s="29">
        <v>486</v>
      </c>
      <c r="F602" s="25">
        <v>430.088495575221</v>
      </c>
    </row>
    <row r="603" s="1" customFormat="1" spans="1:6">
      <c r="A603" s="22">
        <v>2081003</v>
      </c>
      <c r="B603" s="31" t="s">
        <v>439</v>
      </c>
      <c r="C603" s="37">
        <v>0</v>
      </c>
      <c r="D603" s="28">
        <v>0</v>
      </c>
      <c r="E603" s="29">
        <v>0</v>
      </c>
      <c r="F603" s="25"/>
    </row>
    <row r="604" s="1" customFormat="1" spans="1:6">
      <c r="A604" s="22">
        <v>2081004</v>
      </c>
      <c r="B604" s="31" t="s">
        <v>440</v>
      </c>
      <c r="C604" s="31">
        <v>233</v>
      </c>
      <c r="D604" s="28">
        <v>325</v>
      </c>
      <c r="E604" s="29">
        <v>390</v>
      </c>
      <c r="F604" s="25">
        <v>167.381974248927</v>
      </c>
    </row>
    <row r="605" s="1" customFormat="1" spans="1:6">
      <c r="A605" s="22">
        <v>2081005</v>
      </c>
      <c r="B605" s="31" t="s">
        <v>441</v>
      </c>
      <c r="C605" s="31">
        <v>314</v>
      </c>
      <c r="D605" s="28">
        <v>255</v>
      </c>
      <c r="E605" s="29">
        <v>366</v>
      </c>
      <c r="F605" s="25">
        <v>116.56050955414</v>
      </c>
    </row>
    <row r="606" s="1" customFormat="1" spans="1:6">
      <c r="A606" s="22">
        <v>2081006</v>
      </c>
      <c r="B606" s="31" t="s">
        <v>442</v>
      </c>
      <c r="C606" s="31">
        <v>348</v>
      </c>
      <c r="D606" s="28">
        <v>747</v>
      </c>
      <c r="E606" s="29">
        <v>1619</v>
      </c>
      <c r="F606" s="25">
        <v>465.229885057471</v>
      </c>
    </row>
    <row r="607" s="1" customFormat="1" spans="1:6">
      <c r="A607" s="22">
        <v>2081099</v>
      </c>
      <c r="B607" s="31" t="s">
        <v>443</v>
      </c>
      <c r="C607" s="37">
        <v>1</v>
      </c>
      <c r="D607" s="28">
        <v>2</v>
      </c>
      <c r="E607" s="29">
        <v>18</v>
      </c>
      <c r="F607" s="25">
        <v>1800</v>
      </c>
    </row>
    <row r="608" s="1" customFormat="1" spans="1:6">
      <c r="A608" s="22">
        <v>20811</v>
      </c>
      <c r="B608" s="31" t="s">
        <v>444</v>
      </c>
      <c r="C608" s="36">
        <f>SUM(C609:C616)</f>
        <v>495</v>
      </c>
      <c r="D608" s="36">
        <f>SUM(D609:D616)</f>
        <v>589</v>
      </c>
      <c r="E608" s="36">
        <f>SUM(E609:E616)</f>
        <v>494</v>
      </c>
      <c r="F608" s="25">
        <v>99.7979797979798</v>
      </c>
    </row>
    <row r="609" s="1" customFormat="1" spans="1:6">
      <c r="A609" s="22">
        <v>2081101</v>
      </c>
      <c r="B609" s="31" t="s">
        <v>13</v>
      </c>
      <c r="C609" s="31">
        <v>91</v>
      </c>
      <c r="D609" s="28">
        <v>93</v>
      </c>
      <c r="E609" s="29">
        <v>103</v>
      </c>
      <c r="F609" s="25">
        <v>113.186813186813</v>
      </c>
    </row>
    <row r="610" s="1" customFormat="1" spans="1:6">
      <c r="A610" s="22">
        <v>2081102</v>
      </c>
      <c r="B610" s="31" t="s">
        <v>14</v>
      </c>
      <c r="C610" s="37">
        <v>0</v>
      </c>
      <c r="D610" s="28">
        <v>0</v>
      </c>
      <c r="E610" s="29">
        <v>0</v>
      </c>
      <c r="F610" s="25"/>
    </row>
    <row r="611" s="1" customFormat="1" spans="1:6">
      <c r="A611" s="22">
        <v>2081103</v>
      </c>
      <c r="B611" s="31" t="s">
        <v>15</v>
      </c>
      <c r="C611" s="37">
        <v>0</v>
      </c>
      <c r="D611" s="28">
        <v>0</v>
      </c>
      <c r="E611" s="29">
        <v>0</v>
      </c>
      <c r="F611" s="25"/>
    </row>
    <row r="612" s="1" customFormat="1" spans="1:6">
      <c r="A612" s="22">
        <v>2081104</v>
      </c>
      <c r="B612" s="31" t="s">
        <v>445</v>
      </c>
      <c r="C612" s="31">
        <v>64</v>
      </c>
      <c r="D612" s="28">
        <v>33</v>
      </c>
      <c r="E612" s="29">
        <v>0</v>
      </c>
      <c r="F612" s="25">
        <v>0</v>
      </c>
    </row>
    <row r="613" s="1" customFormat="1" spans="1:6">
      <c r="A613" s="22">
        <v>2081105</v>
      </c>
      <c r="B613" s="31" t="s">
        <v>446</v>
      </c>
      <c r="C613" s="37">
        <v>3</v>
      </c>
      <c r="D613" s="28">
        <v>9</v>
      </c>
      <c r="E613" s="29">
        <v>0</v>
      </c>
      <c r="F613" s="25">
        <v>0</v>
      </c>
    </row>
    <row r="614" s="1" customFormat="1" spans="1:6">
      <c r="A614" s="22">
        <v>2081106</v>
      </c>
      <c r="B614" s="31" t="s">
        <v>447</v>
      </c>
      <c r="C614" s="37">
        <v>0</v>
      </c>
      <c r="D614" s="28">
        <v>0</v>
      </c>
      <c r="E614" s="29">
        <v>0</v>
      </c>
      <c r="F614" s="25"/>
    </row>
    <row r="615" s="1" customFormat="1" spans="1:6">
      <c r="A615" s="22">
        <v>2081107</v>
      </c>
      <c r="B615" s="31" t="s">
        <v>448</v>
      </c>
      <c r="C615" s="31">
        <v>253</v>
      </c>
      <c r="D615" s="28">
        <v>299</v>
      </c>
      <c r="E615" s="29">
        <v>283</v>
      </c>
      <c r="F615" s="25">
        <v>111.857707509881</v>
      </c>
    </row>
    <row r="616" s="1" customFormat="1" spans="1:6">
      <c r="A616" s="22">
        <v>2081199</v>
      </c>
      <c r="B616" s="31" t="s">
        <v>449</v>
      </c>
      <c r="C616" s="31">
        <v>84</v>
      </c>
      <c r="D616" s="28">
        <v>155</v>
      </c>
      <c r="E616" s="29">
        <v>108</v>
      </c>
      <c r="F616" s="25">
        <v>128.571428571429</v>
      </c>
    </row>
    <row r="617" s="1" customFormat="1" spans="1:6">
      <c r="A617" s="22">
        <v>20816</v>
      </c>
      <c r="B617" s="31" t="s">
        <v>450</v>
      </c>
      <c r="C617" s="36">
        <f>SUM(C618:C622)</f>
        <v>60</v>
      </c>
      <c r="D617" s="36">
        <f>SUM(D618:D622)</f>
        <v>72</v>
      </c>
      <c r="E617" s="36">
        <f>SUM(E618:E622)</f>
        <v>67</v>
      </c>
      <c r="F617" s="25">
        <v>111.666666666667</v>
      </c>
    </row>
    <row r="618" s="1" customFormat="1" spans="1:6">
      <c r="A618" s="22">
        <v>2081601</v>
      </c>
      <c r="B618" s="31" t="s">
        <v>13</v>
      </c>
      <c r="C618" s="31">
        <v>45</v>
      </c>
      <c r="D618" s="28">
        <v>60</v>
      </c>
      <c r="E618" s="29">
        <v>60</v>
      </c>
      <c r="F618" s="25">
        <v>133.333333333333</v>
      </c>
    </row>
    <row r="619" s="1" customFormat="1" spans="1:6">
      <c r="A619" s="22">
        <v>2081602</v>
      </c>
      <c r="B619" s="31" t="s">
        <v>14</v>
      </c>
      <c r="C619" s="31">
        <v>0</v>
      </c>
      <c r="D619" s="28">
        <v>3</v>
      </c>
      <c r="E619" s="29">
        <v>0</v>
      </c>
      <c r="F619" s="25"/>
    </row>
    <row r="620" s="1" customFormat="1" spans="1:6">
      <c r="A620" s="22">
        <v>2081603</v>
      </c>
      <c r="B620" s="31" t="s">
        <v>15</v>
      </c>
      <c r="C620" s="31">
        <v>0</v>
      </c>
      <c r="D620" s="28">
        <v>0</v>
      </c>
      <c r="E620" s="29">
        <v>0</v>
      </c>
      <c r="F620" s="25"/>
    </row>
    <row r="621" s="1" customFormat="1" spans="1:6">
      <c r="A621" s="22">
        <v>2081650</v>
      </c>
      <c r="B621" s="31" t="s">
        <v>22</v>
      </c>
      <c r="C621" s="37">
        <v>0</v>
      </c>
      <c r="D621" s="28">
        <v>0</v>
      </c>
      <c r="E621" s="29">
        <v>0</v>
      </c>
      <c r="F621" s="25"/>
    </row>
    <row r="622" s="1" customFormat="1" spans="1:6">
      <c r="A622" s="22">
        <v>2081699</v>
      </c>
      <c r="B622" s="31" t="s">
        <v>451</v>
      </c>
      <c r="C622" s="31">
        <v>15</v>
      </c>
      <c r="D622" s="28">
        <v>9</v>
      </c>
      <c r="E622" s="29">
        <v>7</v>
      </c>
      <c r="F622" s="25">
        <v>46.6666666666667</v>
      </c>
    </row>
    <row r="623" s="1" customFormat="1" spans="1:6">
      <c r="A623" s="22">
        <v>20819</v>
      </c>
      <c r="B623" s="31" t="s">
        <v>452</v>
      </c>
      <c r="C623" s="36">
        <f>SUM(C624:C625)</f>
        <v>2969</v>
      </c>
      <c r="D623" s="36">
        <f>SUM(D624:D625)</f>
        <v>2802</v>
      </c>
      <c r="E623" s="36">
        <f>SUM(E624:E625)</f>
        <v>2700</v>
      </c>
      <c r="F623" s="25">
        <v>90.9397103401819</v>
      </c>
    </row>
    <row r="624" s="1" customFormat="1" spans="1:6">
      <c r="A624" s="22">
        <v>2081901</v>
      </c>
      <c r="B624" s="31" t="s">
        <v>453</v>
      </c>
      <c r="C624" s="31">
        <v>755</v>
      </c>
      <c r="D624" s="28">
        <v>654</v>
      </c>
      <c r="E624" s="29">
        <v>428</v>
      </c>
      <c r="F624" s="25">
        <v>56.6887417218543</v>
      </c>
    </row>
    <row r="625" s="1" customFormat="1" spans="1:6">
      <c r="A625" s="22">
        <v>2081902</v>
      </c>
      <c r="B625" s="31" t="s">
        <v>454</v>
      </c>
      <c r="C625" s="31">
        <v>2214</v>
      </c>
      <c r="D625" s="28">
        <v>2148</v>
      </c>
      <c r="E625" s="29">
        <v>2272</v>
      </c>
      <c r="F625" s="25">
        <v>102.619692863595</v>
      </c>
    </row>
    <row r="626" s="1" customFormat="1" spans="1:6">
      <c r="A626" s="22">
        <v>20820</v>
      </c>
      <c r="B626" s="31" t="s">
        <v>455</v>
      </c>
      <c r="C626" s="36">
        <f>SUM(C627:C628)</f>
        <v>67</v>
      </c>
      <c r="D626" s="36">
        <f>SUM(D627:D628)</f>
        <v>81</v>
      </c>
      <c r="E626" s="36">
        <f>SUM(E627:E628)</f>
        <v>55</v>
      </c>
      <c r="F626" s="25">
        <v>82.089552238806</v>
      </c>
    </row>
    <row r="627" s="1" customFormat="1" spans="1:6">
      <c r="A627" s="22">
        <v>2082001</v>
      </c>
      <c r="B627" s="31" t="s">
        <v>456</v>
      </c>
      <c r="C627" s="31">
        <v>67</v>
      </c>
      <c r="D627" s="28">
        <v>80</v>
      </c>
      <c r="E627" s="29">
        <v>45</v>
      </c>
      <c r="F627" s="25">
        <v>67.1641791044776</v>
      </c>
    </row>
    <row r="628" s="1" customFormat="1" spans="1:6">
      <c r="A628" s="22">
        <v>2082002</v>
      </c>
      <c r="B628" s="31" t="s">
        <v>457</v>
      </c>
      <c r="C628" s="31">
        <v>0</v>
      </c>
      <c r="D628" s="28">
        <v>1</v>
      </c>
      <c r="E628" s="29">
        <v>10</v>
      </c>
      <c r="F628" s="25"/>
    </row>
    <row r="629" s="1" customFormat="1" spans="1:6">
      <c r="A629" s="22">
        <v>20821</v>
      </c>
      <c r="B629" s="31" t="s">
        <v>458</v>
      </c>
      <c r="C629" s="36">
        <f>SUM(C630:C631)</f>
        <v>681</v>
      </c>
      <c r="D629" s="36">
        <f>SUM(D630:D631)</f>
        <v>692</v>
      </c>
      <c r="E629" s="36">
        <f>SUM(E630:E631)</f>
        <v>580</v>
      </c>
      <c r="F629" s="25">
        <v>85.1688693098385</v>
      </c>
    </row>
    <row r="630" s="1" customFormat="1" spans="1:6">
      <c r="A630" s="22">
        <v>2082101</v>
      </c>
      <c r="B630" s="31" t="s">
        <v>459</v>
      </c>
      <c r="C630" s="37">
        <v>69</v>
      </c>
      <c r="D630" s="28">
        <v>164</v>
      </c>
      <c r="E630" s="29">
        <v>0</v>
      </c>
      <c r="F630" s="25">
        <v>0</v>
      </c>
    </row>
    <row r="631" s="1" customFormat="1" spans="1:6">
      <c r="A631" s="22">
        <v>2082102</v>
      </c>
      <c r="B631" s="31" t="s">
        <v>460</v>
      </c>
      <c r="C631" s="31">
        <v>612</v>
      </c>
      <c r="D631" s="28">
        <v>528</v>
      </c>
      <c r="E631" s="29">
        <v>580</v>
      </c>
      <c r="F631" s="25">
        <v>94.7712418300654</v>
      </c>
    </row>
    <row r="632" s="1" customFormat="1" spans="1:6">
      <c r="A632" s="22">
        <v>20824</v>
      </c>
      <c r="B632" s="31" t="s">
        <v>461</v>
      </c>
      <c r="C632" s="36">
        <f>SUM(C633:C634)</f>
        <v>0</v>
      </c>
      <c r="D632" s="36">
        <f>SUM(D633:D634)</f>
        <v>0</v>
      </c>
      <c r="E632" s="36">
        <f>SUM(E633:E634)</f>
        <v>0</v>
      </c>
      <c r="F632" s="25"/>
    </row>
    <row r="633" s="1" customFormat="1" spans="1:6">
      <c r="A633" s="22">
        <v>2082401</v>
      </c>
      <c r="B633" s="31" t="s">
        <v>462</v>
      </c>
      <c r="C633" s="31">
        <v>0</v>
      </c>
      <c r="D633" s="28">
        <v>0</v>
      </c>
      <c r="E633" s="29">
        <v>0</v>
      </c>
      <c r="F633" s="25"/>
    </row>
    <row r="634" s="1" customFormat="1" spans="1:6">
      <c r="A634" s="22">
        <v>2082402</v>
      </c>
      <c r="B634" s="31" t="s">
        <v>463</v>
      </c>
      <c r="C634" s="31">
        <v>0</v>
      </c>
      <c r="D634" s="28">
        <v>0</v>
      </c>
      <c r="E634" s="29">
        <v>0</v>
      </c>
      <c r="F634" s="25"/>
    </row>
    <row r="635" s="1" customFormat="1" spans="1:6">
      <c r="A635" s="22">
        <v>20825</v>
      </c>
      <c r="B635" s="31" t="s">
        <v>464</v>
      </c>
      <c r="C635" s="36">
        <f>SUM(C636:C637)</f>
        <v>0</v>
      </c>
      <c r="D635" s="36">
        <f>SUM(D636:D637)</f>
        <v>0</v>
      </c>
      <c r="E635" s="36">
        <f>SUM(E636:E637)</f>
        <v>0</v>
      </c>
      <c r="F635" s="25"/>
    </row>
    <row r="636" s="1" customFormat="1" spans="1:6">
      <c r="A636" s="22">
        <v>2082501</v>
      </c>
      <c r="B636" s="31" t="s">
        <v>465</v>
      </c>
      <c r="C636" s="31">
        <v>0</v>
      </c>
      <c r="D636" s="28">
        <v>0</v>
      </c>
      <c r="E636" s="29">
        <v>0</v>
      </c>
      <c r="F636" s="25"/>
    </row>
    <row r="637" s="1" customFormat="1" spans="1:6">
      <c r="A637" s="22">
        <v>2082502</v>
      </c>
      <c r="B637" s="31" t="s">
        <v>466</v>
      </c>
      <c r="C637" s="31">
        <v>0</v>
      </c>
      <c r="D637" s="28">
        <v>0</v>
      </c>
      <c r="E637" s="29">
        <v>0</v>
      </c>
      <c r="F637" s="25"/>
    </row>
    <row r="638" s="1" customFormat="1" spans="1:6">
      <c r="A638" s="22">
        <v>20826</v>
      </c>
      <c r="B638" s="31" t="s">
        <v>467</v>
      </c>
      <c r="C638" s="36">
        <f>SUM(C639:C641)</f>
        <v>3347</v>
      </c>
      <c r="D638" s="36">
        <f>SUM(D639:D641)</f>
        <v>3740</v>
      </c>
      <c r="E638" s="36">
        <f>SUM(E639:E641)</f>
        <v>4702</v>
      </c>
      <c r="F638" s="25">
        <v>140.484015536301</v>
      </c>
    </row>
    <row r="639" s="1" customFormat="1" spans="1:6">
      <c r="A639" s="22">
        <v>2082601</v>
      </c>
      <c r="B639" s="31" t="s">
        <v>468</v>
      </c>
      <c r="C639" s="37">
        <v>288</v>
      </c>
      <c r="D639" s="28">
        <v>313</v>
      </c>
      <c r="E639" s="29">
        <v>700</v>
      </c>
      <c r="F639" s="25">
        <v>243.055555555556</v>
      </c>
    </row>
    <row r="640" s="1" customFormat="1" spans="1:6">
      <c r="A640" s="22">
        <v>2082602</v>
      </c>
      <c r="B640" s="31" t="s">
        <v>469</v>
      </c>
      <c r="C640" s="31">
        <v>3059</v>
      </c>
      <c r="D640" s="28">
        <v>3427</v>
      </c>
      <c r="E640" s="29">
        <v>4002</v>
      </c>
      <c r="F640" s="25">
        <v>130.827067669173</v>
      </c>
    </row>
    <row r="641" s="1" customFormat="1" spans="1:6">
      <c r="A641" s="22">
        <v>2082699</v>
      </c>
      <c r="B641" s="31" t="s">
        <v>470</v>
      </c>
      <c r="C641" s="37">
        <v>0</v>
      </c>
      <c r="D641" s="28">
        <v>0</v>
      </c>
      <c r="E641" s="29">
        <v>0</v>
      </c>
      <c r="F641" s="25"/>
    </row>
    <row r="642" s="1" customFormat="1" spans="1:6">
      <c r="A642" s="22">
        <v>20827</v>
      </c>
      <c r="B642" s="31" t="s">
        <v>471</v>
      </c>
      <c r="C642" s="36">
        <f>SUM(C643:C645)</f>
        <v>168</v>
      </c>
      <c r="D642" s="36">
        <f>SUM(D643:D645)</f>
        <v>138</v>
      </c>
      <c r="E642" s="36">
        <f>SUM(E643:E645)</f>
        <v>200</v>
      </c>
      <c r="F642" s="25">
        <v>119.047619047619</v>
      </c>
    </row>
    <row r="643" s="1" customFormat="1" spans="1:6">
      <c r="A643" s="22">
        <v>2082701</v>
      </c>
      <c r="B643" s="31" t="s">
        <v>472</v>
      </c>
      <c r="C643" s="37">
        <v>0</v>
      </c>
      <c r="D643" s="28">
        <v>0</v>
      </c>
      <c r="E643" s="29">
        <v>0</v>
      </c>
      <c r="F643" s="25"/>
    </row>
    <row r="644" s="1" customFormat="1" spans="1:6">
      <c r="A644" s="22">
        <v>2082702</v>
      </c>
      <c r="B644" s="31" t="s">
        <v>473</v>
      </c>
      <c r="C644" s="31">
        <v>48</v>
      </c>
      <c r="D644" s="28">
        <v>38</v>
      </c>
      <c r="E644" s="29">
        <v>100</v>
      </c>
      <c r="F644" s="25">
        <v>208.333333333333</v>
      </c>
    </row>
    <row r="645" s="1" customFormat="1" spans="1:6">
      <c r="A645" s="22">
        <v>2082799</v>
      </c>
      <c r="B645" s="31" t="s">
        <v>474</v>
      </c>
      <c r="C645" s="31">
        <v>120</v>
      </c>
      <c r="D645" s="28">
        <v>100</v>
      </c>
      <c r="E645" s="29">
        <v>100</v>
      </c>
      <c r="F645" s="25">
        <v>83.3333333333333</v>
      </c>
    </row>
    <row r="646" s="1" customFormat="1" spans="1:6">
      <c r="A646" s="22">
        <v>20828</v>
      </c>
      <c r="B646" s="22" t="s">
        <v>475</v>
      </c>
      <c r="C646" s="36">
        <f>SUM(C647:C653)</f>
        <v>363</v>
      </c>
      <c r="D646" s="36">
        <f>SUM(D647:D653)</f>
        <v>522</v>
      </c>
      <c r="E646" s="36">
        <f>SUM(E647:E653)</f>
        <v>464</v>
      </c>
      <c r="F646" s="25">
        <v>127.823691460055</v>
      </c>
    </row>
    <row r="647" s="1" customFormat="1" spans="1:6">
      <c r="A647" s="22">
        <v>2082801</v>
      </c>
      <c r="B647" s="31" t="s">
        <v>13</v>
      </c>
      <c r="C647" s="31">
        <v>189</v>
      </c>
      <c r="D647" s="28">
        <v>156</v>
      </c>
      <c r="E647" s="29">
        <v>176</v>
      </c>
      <c r="F647" s="25">
        <v>93.1216931216931</v>
      </c>
    </row>
    <row r="648" s="1" customFormat="1" spans="1:6">
      <c r="A648" s="22">
        <v>2082802</v>
      </c>
      <c r="B648" s="31" t="s">
        <v>14</v>
      </c>
      <c r="C648" s="37">
        <v>0</v>
      </c>
      <c r="D648" s="28">
        <v>0</v>
      </c>
      <c r="E648" s="29">
        <v>0</v>
      </c>
      <c r="F648" s="25"/>
    </row>
    <row r="649" s="1" customFormat="1" spans="1:6">
      <c r="A649" s="22">
        <v>2082803</v>
      </c>
      <c r="B649" s="31" t="s">
        <v>15</v>
      </c>
      <c r="C649" s="37">
        <v>0</v>
      </c>
      <c r="D649" s="28">
        <v>0</v>
      </c>
      <c r="E649" s="29">
        <v>0</v>
      </c>
      <c r="F649" s="25"/>
    </row>
    <row r="650" s="1" customFormat="1" spans="1:6">
      <c r="A650" s="22">
        <v>2082804</v>
      </c>
      <c r="B650" s="31" t="s">
        <v>476</v>
      </c>
      <c r="C650" s="37">
        <v>72</v>
      </c>
      <c r="D650" s="28">
        <v>74</v>
      </c>
      <c r="E650" s="29">
        <v>27</v>
      </c>
      <c r="F650" s="25">
        <v>37.5</v>
      </c>
    </row>
    <row r="651" s="1" customFormat="1" spans="1:6">
      <c r="A651" s="22">
        <v>2082805</v>
      </c>
      <c r="B651" s="31" t="s">
        <v>477</v>
      </c>
      <c r="C651" s="37">
        <v>0</v>
      </c>
      <c r="D651" s="28">
        <v>0</v>
      </c>
      <c r="E651" s="29">
        <v>0</v>
      </c>
      <c r="F651" s="25"/>
    </row>
    <row r="652" s="1" customFormat="1" spans="1:6">
      <c r="A652" s="22">
        <v>2082850</v>
      </c>
      <c r="B652" s="31" t="s">
        <v>22</v>
      </c>
      <c r="C652" s="31">
        <v>67</v>
      </c>
      <c r="D652" s="28">
        <v>288</v>
      </c>
      <c r="E652" s="29">
        <v>246</v>
      </c>
      <c r="F652" s="25">
        <v>367.164179104478</v>
      </c>
    </row>
    <row r="653" s="1" customFormat="1" spans="1:6">
      <c r="A653" s="22">
        <v>2082899</v>
      </c>
      <c r="B653" s="31" t="s">
        <v>478</v>
      </c>
      <c r="C653" s="31">
        <v>35</v>
      </c>
      <c r="D653" s="28">
        <v>4</v>
      </c>
      <c r="E653" s="29">
        <v>15</v>
      </c>
      <c r="F653" s="25">
        <v>42.8571428571429</v>
      </c>
    </row>
    <row r="654" s="1" customFormat="1" spans="1:6">
      <c r="A654" s="22">
        <v>20830</v>
      </c>
      <c r="B654" s="31" t="s">
        <v>479</v>
      </c>
      <c r="C654" s="36">
        <f>SUM(C655:C656)</f>
        <v>174</v>
      </c>
      <c r="D654" s="36">
        <f>SUM(D655:D656)</f>
        <v>119</v>
      </c>
      <c r="E654" s="36">
        <f>SUM(E655:E656)</f>
        <v>133</v>
      </c>
      <c r="F654" s="25">
        <v>76.4367816091954</v>
      </c>
    </row>
    <row r="655" s="1" customFormat="1" spans="1:6">
      <c r="A655" s="22">
        <v>2083001</v>
      </c>
      <c r="B655" s="31" t="s">
        <v>480</v>
      </c>
      <c r="C655" s="31">
        <v>64</v>
      </c>
      <c r="D655" s="28">
        <v>62</v>
      </c>
      <c r="E655" s="29">
        <v>79</v>
      </c>
      <c r="F655" s="25">
        <v>123.4375</v>
      </c>
    </row>
    <row r="656" s="1" customFormat="1" spans="1:6">
      <c r="A656" s="22">
        <v>2083099</v>
      </c>
      <c r="B656" s="31" t="s">
        <v>481</v>
      </c>
      <c r="C656" s="46">
        <v>110</v>
      </c>
      <c r="D656" s="28">
        <v>57</v>
      </c>
      <c r="E656" s="29">
        <v>54</v>
      </c>
      <c r="F656" s="25">
        <v>49.0909090909091</v>
      </c>
    </row>
    <row r="657" s="1" customFormat="1" spans="1:6">
      <c r="A657" s="22">
        <v>20899</v>
      </c>
      <c r="B657" s="31" t="s">
        <v>482</v>
      </c>
      <c r="C657" s="36">
        <f>C658</f>
        <v>376</v>
      </c>
      <c r="D657" s="36">
        <f>D658</f>
        <v>664</v>
      </c>
      <c r="E657" s="36">
        <f>E658</f>
        <v>1006</v>
      </c>
      <c r="F657" s="25">
        <v>267.553191489362</v>
      </c>
    </row>
    <row r="658" s="1" customFormat="1" spans="1:6">
      <c r="A658" s="22">
        <v>2089999</v>
      </c>
      <c r="B658" s="31" t="s">
        <v>483</v>
      </c>
      <c r="C658" s="31">
        <v>376</v>
      </c>
      <c r="D658" s="28">
        <v>664</v>
      </c>
      <c r="E658" s="29">
        <v>1006</v>
      </c>
      <c r="F658" s="25">
        <v>267.553191489362</v>
      </c>
    </row>
    <row r="659" s="1" customFormat="1" spans="1:6">
      <c r="A659" s="22">
        <v>210</v>
      </c>
      <c r="B659" s="31" t="s">
        <v>484</v>
      </c>
      <c r="C659" s="36">
        <f>C660+C665+C680+C684+C696+C699+C703+C708+C712+C716+C719+C728+C730</f>
        <v>11877</v>
      </c>
      <c r="D659" s="36">
        <f>D660+D665+D680+D684+D696+D699+D703+D708+D712+D716+D719+D728+D730</f>
        <v>26822</v>
      </c>
      <c r="E659" s="36">
        <f>E660+E665+E680+E684+E696+E699+E703+E708+E712+E716+E719+E728+E730</f>
        <v>10849</v>
      </c>
      <c r="F659" s="25">
        <v>91.3446156436811</v>
      </c>
    </row>
    <row r="660" s="1" customFormat="1" spans="1:6">
      <c r="A660" s="22">
        <v>21001</v>
      </c>
      <c r="B660" s="31" t="s">
        <v>485</v>
      </c>
      <c r="C660" s="36">
        <f>SUM(C661:C664)</f>
        <v>492</v>
      </c>
      <c r="D660" s="36">
        <f>SUM(D661:D664)</f>
        <v>995</v>
      </c>
      <c r="E660" s="36">
        <f>SUM(E661:E664)</f>
        <v>431</v>
      </c>
      <c r="F660" s="25">
        <v>87.6016260162602</v>
      </c>
    </row>
    <row r="661" s="1" customFormat="1" spans="1:6">
      <c r="A661" s="22">
        <v>2100101</v>
      </c>
      <c r="B661" s="31" t="s">
        <v>13</v>
      </c>
      <c r="C661" s="31">
        <v>435</v>
      </c>
      <c r="D661" s="28">
        <v>355</v>
      </c>
      <c r="E661" s="29">
        <v>325</v>
      </c>
      <c r="F661" s="25">
        <v>74.7126436781609</v>
      </c>
    </row>
    <row r="662" s="1" customFormat="1" spans="1:6">
      <c r="A662" s="22">
        <v>2100102</v>
      </c>
      <c r="B662" s="31" t="s">
        <v>14</v>
      </c>
      <c r="C662" s="37">
        <v>0</v>
      </c>
      <c r="D662" s="28">
        <v>0</v>
      </c>
      <c r="E662" s="29">
        <v>0</v>
      </c>
      <c r="F662" s="25"/>
    </row>
    <row r="663" s="1" customFormat="1" spans="1:6">
      <c r="A663" s="22">
        <v>2100103</v>
      </c>
      <c r="B663" s="31" t="s">
        <v>15</v>
      </c>
      <c r="C663" s="37">
        <v>0</v>
      </c>
      <c r="D663" s="28">
        <v>0</v>
      </c>
      <c r="E663" s="29">
        <v>0</v>
      </c>
      <c r="F663" s="25"/>
    </row>
    <row r="664" s="1" customFormat="1" spans="1:6">
      <c r="A664" s="22">
        <v>2100199</v>
      </c>
      <c r="B664" s="31" t="s">
        <v>486</v>
      </c>
      <c r="C664" s="37">
        <v>57</v>
      </c>
      <c r="D664" s="28">
        <v>640</v>
      </c>
      <c r="E664" s="29">
        <v>106</v>
      </c>
      <c r="F664" s="25">
        <v>185.964912280702</v>
      </c>
    </row>
    <row r="665" s="1" customFormat="1" spans="1:6">
      <c r="A665" s="22">
        <v>21002</v>
      </c>
      <c r="B665" s="31" t="s">
        <v>487</v>
      </c>
      <c r="C665" s="36">
        <f>SUM(C666:C679)</f>
        <v>1263</v>
      </c>
      <c r="D665" s="36">
        <f>SUM(D666:D679)</f>
        <v>12906</v>
      </c>
      <c r="E665" s="36">
        <f>SUM(E666:E679)</f>
        <v>910</v>
      </c>
      <c r="F665" s="25">
        <v>72.0506730007918</v>
      </c>
    </row>
    <row r="666" s="1" customFormat="1" spans="1:6">
      <c r="A666" s="22">
        <v>2100201</v>
      </c>
      <c r="B666" s="31" t="s">
        <v>488</v>
      </c>
      <c r="C666" s="31">
        <v>952</v>
      </c>
      <c r="D666" s="28">
        <v>12153</v>
      </c>
      <c r="E666" s="29">
        <v>855</v>
      </c>
      <c r="F666" s="25">
        <v>89.8109243697479</v>
      </c>
    </row>
    <row r="667" s="1" customFormat="1" spans="1:6">
      <c r="A667" s="22">
        <v>2100202</v>
      </c>
      <c r="B667" s="31" t="s">
        <v>489</v>
      </c>
      <c r="C667" s="31">
        <v>156</v>
      </c>
      <c r="D667" s="28">
        <v>314</v>
      </c>
      <c r="E667" s="29">
        <v>0</v>
      </c>
      <c r="F667" s="25">
        <v>0</v>
      </c>
    </row>
    <row r="668" s="1" customFormat="1" spans="1:6">
      <c r="A668" s="22">
        <v>2100203</v>
      </c>
      <c r="B668" s="31" t="s">
        <v>490</v>
      </c>
      <c r="C668" s="37">
        <v>0</v>
      </c>
      <c r="D668" s="28">
        <v>0</v>
      </c>
      <c r="E668" s="29">
        <v>0</v>
      </c>
      <c r="F668" s="25"/>
    </row>
    <row r="669" s="1" customFormat="1" spans="1:6">
      <c r="A669" s="22">
        <v>2100204</v>
      </c>
      <c r="B669" s="31" t="s">
        <v>491</v>
      </c>
      <c r="C669" s="46">
        <v>0</v>
      </c>
      <c r="D669" s="28">
        <v>0</v>
      </c>
      <c r="E669" s="29">
        <v>0</v>
      </c>
      <c r="F669" s="25"/>
    </row>
    <row r="670" s="1" customFormat="1" spans="1:6">
      <c r="A670" s="22">
        <v>2100205</v>
      </c>
      <c r="B670" s="31" t="s">
        <v>492</v>
      </c>
      <c r="C670" s="46">
        <v>0</v>
      </c>
      <c r="D670" s="28">
        <v>0</v>
      </c>
      <c r="E670" s="29">
        <v>0</v>
      </c>
      <c r="F670" s="25"/>
    </row>
    <row r="671" s="1" customFormat="1" spans="1:6">
      <c r="A671" s="22">
        <v>2100206</v>
      </c>
      <c r="B671" s="31" t="s">
        <v>493</v>
      </c>
      <c r="C671" s="31">
        <v>6</v>
      </c>
      <c r="D671" s="28">
        <v>4</v>
      </c>
      <c r="E671" s="29">
        <v>0</v>
      </c>
      <c r="F671" s="25">
        <v>0</v>
      </c>
    </row>
    <row r="672" s="1" customFormat="1" spans="1:6">
      <c r="A672" s="22">
        <v>2100207</v>
      </c>
      <c r="B672" s="31" t="s">
        <v>494</v>
      </c>
      <c r="C672" s="37">
        <v>0</v>
      </c>
      <c r="D672" s="28">
        <v>0</v>
      </c>
      <c r="E672" s="29">
        <v>0</v>
      </c>
      <c r="F672" s="25"/>
    </row>
    <row r="673" s="1" customFormat="1" spans="1:6">
      <c r="A673" s="22">
        <v>2100208</v>
      </c>
      <c r="B673" s="31" t="s">
        <v>495</v>
      </c>
      <c r="C673" s="37">
        <v>0</v>
      </c>
      <c r="D673" s="28">
        <v>0</v>
      </c>
      <c r="E673" s="29">
        <v>0</v>
      </c>
      <c r="F673" s="25"/>
    </row>
    <row r="674" s="1" customFormat="1" spans="1:6">
      <c r="A674" s="22">
        <v>2100209</v>
      </c>
      <c r="B674" s="31" t="s">
        <v>496</v>
      </c>
      <c r="C674" s="37">
        <v>0</v>
      </c>
      <c r="D674" s="28">
        <v>0</v>
      </c>
      <c r="E674" s="29">
        <v>0</v>
      </c>
      <c r="F674" s="25"/>
    </row>
    <row r="675" s="1" customFormat="1" spans="1:6">
      <c r="A675" s="22">
        <v>2100210</v>
      </c>
      <c r="B675" s="31" t="s">
        <v>497</v>
      </c>
      <c r="C675" s="37">
        <v>0</v>
      </c>
      <c r="D675" s="28">
        <v>0</v>
      </c>
      <c r="E675" s="29">
        <v>0</v>
      </c>
      <c r="F675" s="25"/>
    </row>
    <row r="676" s="1" customFormat="1" spans="1:6">
      <c r="A676" s="22">
        <v>2100211</v>
      </c>
      <c r="B676" s="31" t="s">
        <v>498</v>
      </c>
      <c r="C676" s="37">
        <v>0</v>
      </c>
      <c r="D676" s="28">
        <v>0</v>
      </c>
      <c r="E676" s="29">
        <v>0</v>
      </c>
      <c r="F676" s="25"/>
    </row>
    <row r="677" s="1" customFormat="1" spans="1:6">
      <c r="A677" s="22">
        <v>2100212</v>
      </c>
      <c r="B677" s="31" t="s">
        <v>499</v>
      </c>
      <c r="C677" s="37">
        <v>0</v>
      </c>
      <c r="D677" s="28">
        <v>0</v>
      </c>
      <c r="E677" s="29">
        <v>0</v>
      </c>
      <c r="F677" s="25"/>
    </row>
    <row r="678" s="1" customFormat="1" spans="1:6">
      <c r="A678" s="22">
        <v>2100213</v>
      </c>
      <c r="B678" s="31" t="s">
        <v>500</v>
      </c>
      <c r="C678" s="37">
        <v>0</v>
      </c>
      <c r="D678" s="28">
        <v>0</v>
      </c>
      <c r="E678" s="29">
        <v>0</v>
      </c>
      <c r="F678" s="25"/>
    </row>
    <row r="679" s="1" customFormat="1" spans="1:6">
      <c r="A679" s="22">
        <v>2100299</v>
      </c>
      <c r="B679" s="31" t="s">
        <v>501</v>
      </c>
      <c r="C679" s="31">
        <v>149</v>
      </c>
      <c r="D679" s="28">
        <v>435</v>
      </c>
      <c r="E679" s="29">
        <v>55</v>
      </c>
      <c r="F679" s="25">
        <v>36.9127516778523</v>
      </c>
    </row>
    <row r="680" s="1" customFormat="1" spans="1:6">
      <c r="A680" s="22">
        <v>21003</v>
      </c>
      <c r="B680" s="31" t="s">
        <v>502</v>
      </c>
      <c r="C680" s="36">
        <f>SUM(C681:C683)</f>
        <v>1285</v>
      </c>
      <c r="D680" s="36">
        <f>SUM(D681:D683)</f>
        <v>1019</v>
      </c>
      <c r="E680" s="36">
        <f>SUM(E681:E683)</f>
        <v>732</v>
      </c>
      <c r="F680" s="25">
        <v>56.9649805447471</v>
      </c>
    </row>
    <row r="681" s="1" customFormat="1" spans="1:6">
      <c r="A681" s="22">
        <v>2100301</v>
      </c>
      <c r="B681" s="31" t="s">
        <v>503</v>
      </c>
      <c r="C681" s="37">
        <v>0</v>
      </c>
      <c r="D681" s="28">
        <v>0</v>
      </c>
      <c r="E681" s="29">
        <v>0</v>
      </c>
      <c r="F681" s="25"/>
    </row>
    <row r="682" s="1" customFormat="1" spans="1:6">
      <c r="A682" s="22">
        <v>2100302</v>
      </c>
      <c r="B682" s="31" t="s">
        <v>504</v>
      </c>
      <c r="C682" s="31">
        <v>1158</v>
      </c>
      <c r="D682" s="28">
        <v>883</v>
      </c>
      <c r="E682" s="29">
        <v>667</v>
      </c>
      <c r="F682" s="25">
        <v>57.5993091537133</v>
      </c>
    </row>
    <row r="683" s="1" customFormat="1" spans="1:6">
      <c r="A683" s="22">
        <v>2100399</v>
      </c>
      <c r="B683" s="31" t="s">
        <v>505</v>
      </c>
      <c r="C683" s="31">
        <v>127</v>
      </c>
      <c r="D683" s="28">
        <v>136</v>
      </c>
      <c r="E683" s="29">
        <v>65</v>
      </c>
      <c r="F683" s="25">
        <v>51.1811023622047</v>
      </c>
    </row>
    <row r="684" s="1" customFormat="1" spans="1:6">
      <c r="A684" s="22">
        <v>21004</v>
      </c>
      <c r="B684" s="31" t="s">
        <v>506</v>
      </c>
      <c r="C684" s="36">
        <f>SUM(C685:C695)</f>
        <v>3668</v>
      </c>
      <c r="D684" s="36">
        <f>SUM(D685:D695)</f>
        <v>3386</v>
      </c>
      <c r="E684" s="36">
        <f>SUM(E685:E695)</f>
        <v>1085</v>
      </c>
      <c r="F684" s="25">
        <v>29.5801526717557</v>
      </c>
    </row>
    <row r="685" s="1" customFormat="1" spans="1:6">
      <c r="A685" s="22">
        <v>2100401</v>
      </c>
      <c r="B685" s="31" t="s">
        <v>507</v>
      </c>
      <c r="C685" s="31">
        <v>310</v>
      </c>
      <c r="D685" s="28">
        <v>332</v>
      </c>
      <c r="E685" s="29">
        <v>276</v>
      </c>
      <c r="F685" s="25">
        <v>89.0322580645161</v>
      </c>
    </row>
    <row r="686" s="1" customFormat="1" spans="1:6">
      <c r="A686" s="22">
        <v>2100402</v>
      </c>
      <c r="B686" s="31" t="s">
        <v>508</v>
      </c>
      <c r="C686" s="31">
        <v>132</v>
      </c>
      <c r="D686" s="28">
        <v>138</v>
      </c>
      <c r="E686" s="29">
        <v>139</v>
      </c>
      <c r="F686" s="25">
        <v>105.30303030303</v>
      </c>
    </row>
    <row r="687" s="1" customFormat="1" spans="1:6">
      <c r="A687" s="22">
        <v>2100403</v>
      </c>
      <c r="B687" s="31" t="s">
        <v>509</v>
      </c>
      <c r="C687" s="31">
        <v>486</v>
      </c>
      <c r="D687" s="28">
        <v>480</v>
      </c>
      <c r="E687" s="29">
        <v>547</v>
      </c>
      <c r="F687" s="25">
        <v>112.551440329218</v>
      </c>
    </row>
    <row r="688" s="1" customFormat="1" spans="1:6">
      <c r="A688" s="22">
        <v>2100404</v>
      </c>
      <c r="B688" s="31" t="s">
        <v>510</v>
      </c>
      <c r="C688" s="37">
        <v>0</v>
      </c>
      <c r="D688" s="28">
        <v>0</v>
      </c>
      <c r="E688" s="29">
        <v>0</v>
      </c>
      <c r="F688" s="25"/>
    </row>
    <row r="689" s="1" customFormat="1" spans="1:6">
      <c r="A689" s="22">
        <v>2100405</v>
      </c>
      <c r="B689" s="31" t="s">
        <v>511</v>
      </c>
      <c r="C689" s="37">
        <v>0</v>
      </c>
      <c r="D689" s="28">
        <v>0</v>
      </c>
      <c r="E689" s="29">
        <v>0</v>
      </c>
      <c r="F689" s="25"/>
    </row>
    <row r="690" s="1" customFormat="1" spans="1:6">
      <c r="A690" s="22">
        <v>2100406</v>
      </c>
      <c r="B690" s="31" t="s">
        <v>512</v>
      </c>
      <c r="C690" s="37">
        <v>0</v>
      </c>
      <c r="D690" s="28">
        <v>0</v>
      </c>
      <c r="E690" s="29">
        <v>0</v>
      </c>
      <c r="F690" s="25"/>
    </row>
    <row r="691" s="1" customFormat="1" spans="1:6">
      <c r="A691" s="22">
        <v>2100407</v>
      </c>
      <c r="B691" s="31" t="s">
        <v>513</v>
      </c>
      <c r="C691" s="37">
        <v>0</v>
      </c>
      <c r="D691" s="28">
        <v>0</v>
      </c>
      <c r="E691" s="29">
        <v>0</v>
      </c>
      <c r="F691" s="25"/>
    </row>
    <row r="692" s="1" customFormat="1" spans="1:6">
      <c r="A692" s="22">
        <v>2100408</v>
      </c>
      <c r="B692" s="31" t="s">
        <v>514</v>
      </c>
      <c r="C692" s="31">
        <v>989</v>
      </c>
      <c r="D692" s="28">
        <v>1045</v>
      </c>
      <c r="E692" s="29">
        <v>62</v>
      </c>
      <c r="F692" s="25">
        <v>6.26895854398382</v>
      </c>
    </row>
    <row r="693" s="1" customFormat="1" spans="1:6">
      <c r="A693" s="22">
        <v>2100409</v>
      </c>
      <c r="B693" s="31" t="s">
        <v>515</v>
      </c>
      <c r="C693" s="31">
        <v>1702</v>
      </c>
      <c r="D693" s="28">
        <v>891</v>
      </c>
      <c r="E693" s="29">
        <v>51</v>
      </c>
      <c r="F693" s="25">
        <v>2.99647473560517</v>
      </c>
    </row>
    <row r="694" s="1" customFormat="1" spans="1:6">
      <c r="A694" s="22">
        <v>2100410</v>
      </c>
      <c r="B694" s="31" t="s">
        <v>516</v>
      </c>
      <c r="C694" s="37">
        <v>0</v>
      </c>
      <c r="D694" s="28">
        <v>0</v>
      </c>
      <c r="E694" s="29">
        <v>5</v>
      </c>
      <c r="F694" s="25"/>
    </row>
    <row r="695" s="1" customFormat="1" spans="1:6">
      <c r="A695" s="22">
        <v>2100499</v>
      </c>
      <c r="B695" s="31" t="s">
        <v>517</v>
      </c>
      <c r="C695" s="31">
        <v>49</v>
      </c>
      <c r="D695" s="28">
        <v>500</v>
      </c>
      <c r="E695" s="29">
        <v>5</v>
      </c>
      <c r="F695" s="25">
        <v>10.2040816326531</v>
      </c>
    </row>
    <row r="696" s="1" customFormat="1" spans="1:6">
      <c r="A696" s="22">
        <v>21006</v>
      </c>
      <c r="B696" s="31" t="s">
        <v>518</v>
      </c>
      <c r="C696" s="36">
        <f>SUM(C697:C698)</f>
        <v>18</v>
      </c>
      <c r="D696" s="36">
        <f>SUM(D697:D698)</f>
        <v>0</v>
      </c>
      <c r="E696" s="36">
        <f>SUM(E697:E698)</f>
        <v>0</v>
      </c>
      <c r="F696" s="25">
        <v>0</v>
      </c>
    </row>
    <row r="697" s="1" customFormat="1" spans="1:6">
      <c r="A697" s="22">
        <v>2100601</v>
      </c>
      <c r="B697" s="31" t="s">
        <v>519</v>
      </c>
      <c r="C697" s="31">
        <v>0</v>
      </c>
      <c r="D697" s="28">
        <v>0</v>
      </c>
      <c r="E697" s="29"/>
      <c r="F697" s="25"/>
    </row>
    <row r="698" s="1" customFormat="1" spans="1:6">
      <c r="A698" s="22">
        <v>2100699</v>
      </c>
      <c r="B698" s="31" t="s">
        <v>520</v>
      </c>
      <c r="C698" s="31">
        <v>18</v>
      </c>
      <c r="D698" s="28">
        <v>0</v>
      </c>
      <c r="E698" s="29"/>
      <c r="F698" s="25">
        <v>0</v>
      </c>
    </row>
    <row r="699" s="1" customFormat="1" spans="1:6">
      <c r="A699" s="22">
        <v>21007</v>
      </c>
      <c r="B699" s="31" t="s">
        <v>521</v>
      </c>
      <c r="C699" s="36">
        <f>SUM(C700:C702)</f>
        <v>430</v>
      </c>
      <c r="D699" s="36">
        <f>SUM(D700:D702)</f>
        <v>473</v>
      </c>
      <c r="E699" s="36">
        <f>SUM(E700:E702)</f>
        <v>290</v>
      </c>
      <c r="F699" s="25">
        <v>67.4418604651163</v>
      </c>
    </row>
    <row r="700" s="1" customFormat="1" spans="1:6">
      <c r="A700" s="22">
        <v>2100716</v>
      </c>
      <c r="B700" s="31" t="s">
        <v>522</v>
      </c>
      <c r="C700" s="37">
        <v>0</v>
      </c>
      <c r="D700" s="28">
        <v>0</v>
      </c>
      <c r="E700" s="29">
        <v>0</v>
      </c>
      <c r="F700" s="25"/>
    </row>
    <row r="701" s="1" customFormat="1" spans="1:6">
      <c r="A701" s="22">
        <v>2100717</v>
      </c>
      <c r="B701" s="31" t="s">
        <v>523</v>
      </c>
      <c r="C701" s="37">
        <v>157</v>
      </c>
      <c r="D701" s="28">
        <v>106</v>
      </c>
      <c r="E701" s="29">
        <v>0</v>
      </c>
      <c r="F701" s="25">
        <v>0</v>
      </c>
    </row>
    <row r="702" s="1" customFormat="1" spans="1:6">
      <c r="A702" s="22">
        <v>2100799</v>
      </c>
      <c r="B702" s="31" t="s">
        <v>524</v>
      </c>
      <c r="C702" s="31">
        <v>273</v>
      </c>
      <c r="D702" s="28">
        <v>367</v>
      </c>
      <c r="E702" s="29">
        <v>290</v>
      </c>
      <c r="F702" s="25">
        <v>106.227106227106</v>
      </c>
    </row>
    <row r="703" s="1" customFormat="1" spans="1:6">
      <c r="A703" s="22">
        <v>21011</v>
      </c>
      <c r="B703" s="31" t="s">
        <v>525</v>
      </c>
      <c r="C703" s="36">
        <f>SUM(C704:C707)</f>
        <v>2996</v>
      </c>
      <c r="D703" s="36">
        <f>SUM(D704:D707)</f>
        <v>4056</v>
      </c>
      <c r="E703" s="36">
        <f>SUM(E704:E707)</f>
        <v>3815</v>
      </c>
      <c r="F703" s="25">
        <v>127.336448598131</v>
      </c>
    </row>
    <row r="704" s="1" customFormat="1" spans="1:6">
      <c r="A704" s="22">
        <v>2101101</v>
      </c>
      <c r="B704" s="31" t="s">
        <v>526</v>
      </c>
      <c r="C704" s="31">
        <v>1010</v>
      </c>
      <c r="D704" s="28">
        <v>1517</v>
      </c>
      <c r="E704" s="29">
        <v>1585</v>
      </c>
      <c r="F704" s="25">
        <v>156.930693069307</v>
      </c>
    </row>
    <row r="705" s="1" customFormat="1" spans="1:6">
      <c r="A705" s="22">
        <v>2101102</v>
      </c>
      <c r="B705" s="31" t="s">
        <v>527</v>
      </c>
      <c r="C705" s="31">
        <v>1076</v>
      </c>
      <c r="D705" s="28">
        <v>1343</v>
      </c>
      <c r="E705" s="29">
        <v>954</v>
      </c>
      <c r="F705" s="25">
        <v>88.6617100371747</v>
      </c>
    </row>
    <row r="706" s="1" customFormat="1" spans="1:6">
      <c r="A706" s="22">
        <v>2101103</v>
      </c>
      <c r="B706" s="31" t="s">
        <v>528</v>
      </c>
      <c r="C706" s="31">
        <v>887</v>
      </c>
      <c r="D706" s="28">
        <v>1140</v>
      </c>
      <c r="E706" s="29">
        <v>1265</v>
      </c>
      <c r="F706" s="25">
        <v>142.615558060879</v>
      </c>
    </row>
    <row r="707" s="1" customFormat="1" spans="1:6">
      <c r="A707" s="22">
        <v>2101199</v>
      </c>
      <c r="B707" s="31" t="s">
        <v>529</v>
      </c>
      <c r="C707" s="37">
        <v>23</v>
      </c>
      <c r="D707" s="28">
        <v>56</v>
      </c>
      <c r="E707" s="29">
        <v>11</v>
      </c>
      <c r="F707" s="25">
        <v>47.8260869565217</v>
      </c>
    </row>
    <row r="708" s="1" customFormat="1" spans="1:6">
      <c r="A708" s="22">
        <v>21012</v>
      </c>
      <c r="B708" s="31" t="s">
        <v>530</v>
      </c>
      <c r="C708" s="36">
        <f>SUM(C709:C711)</f>
        <v>1231</v>
      </c>
      <c r="D708" s="36">
        <f>SUM(D709:D711)</f>
        <v>1319</v>
      </c>
      <c r="E708" s="36">
        <f>SUM(E709:E711)</f>
        <v>1377</v>
      </c>
      <c r="F708" s="25">
        <v>111.860276198213</v>
      </c>
    </row>
    <row r="709" s="1" customFormat="1" spans="1:6">
      <c r="A709" s="22">
        <v>2101201</v>
      </c>
      <c r="B709" s="31" t="s">
        <v>531</v>
      </c>
      <c r="C709" s="31">
        <v>921</v>
      </c>
      <c r="D709" s="28">
        <v>921</v>
      </c>
      <c r="E709" s="29">
        <v>960</v>
      </c>
      <c r="F709" s="25">
        <v>104.234527687296</v>
      </c>
    </row>
    <row r="710" s="1" customFormat="1" spans="1:6">
      <c r="A710" s="22">
        <v>2101202</v>
      </c>
      <c r="B710" s="31" t="s">
        <v>532</v>
      </c>
      <c r="C710" s="31">
        <v>310</v>
      </c>
      <c r="D710" s="28">
        <v>398</v>
      </c>
      <c r="E710" s="29">
        <v>417</v>
      </c>
      <c r="F710" s="25">
        <v>134.516129032258</v>
      </c>
    </row>
    <row r="711" s="1" customFormat="1" spans="1:6">
      <c r="A711" s="22">
        <v>2101299</v>
      </c>
      <c r="B711" s="31" t="s">
        <v>533</v>
      </c>
      <c r="C711" s="37">
        <v>0</v>
      </c>
      <c r="D711" s="28">
        <v>0</v>
      </c>
      <c r="E711" s="29">
        <v>0</v>
      </c>
      <c r="F711" s="25"/>
    </row>
    <row r="712" s="1" customFormat="1" spans="1:6">
      <c r="A712" s="22">
        <v>21013</v>
      </c>
      <c r="B712" s="31" t="s">
        <v>534</v>
      </c>
      <c r="C712" s="36">
        <f>SUM(C713:C715)</f>
        <v>386</v>
      </c>
      <c r="D712" s="36">
        <f>SUM(D713:D715)</f>
        <v>1309</v>
      </c>
      <c r="E712" s="36">
        <f>SUM(E713:E715)</f>
        <v>1725</v>
      </c>
      <c r="F712" s="25">
        <v>446.891191709845</v>
      </c>
    </row>
    <row r="713" s="1" customFormat="1" spans="1:6">
      <c r="A713" s="22">
        <v>2101301</v>
      </c>
      <c r="B713" s="31" t="s">
        <v>535</v>
      </c>
      <c r="C713" s="31">
        <v>372</v>
      </c>
      <c r="D713" s="28">
        <v>541</v>
      </c>
      <c r="E713" s="29">
        <v>1718</v>
      </c>
      <c r="F713" s="25">
        <v>461.827956989247</v>
      </c>
    </row>
    <row r="714" s="1" customFormat="1" spans="1:6">
      <c r="A714" s="22">
        <v>2101302</v>
      </c>
      <c r="B714" s="31" t="s">
        <v>536</v>
      </c>
      <c r="C714" s="37">
        <v>3</v>
      </c>
      <c r="D714" s="28">
        <v>0</v>
      </c>
      <c r="E714" s="29">
        <v>7</v>
      </c>
      <c r="F714" s="25">
        <v>233.333333333333</v>
      </c>
    </row>
    <row r="715" s="1" customFormat="1" spans="1:6">
      <c r="A715" s="22">
        <v>2101399</v>
      </c>
      <c r="B715" s="31" t="s">
        <v>537</v>
      </c>
      <c r="C715" s="37">
        <v>11</v>
      </c>
      <c r="D715" s="28">
        <v>768</v>
      </c>
      <c r="E715" s="29">
        <v>0</v>
      </c>
      <c r="F715" s="25">
        <v>0</v>
      </c>
    </row>
    <row r="716" s="1" customFormat="1" spans="1:6">
      <c r="A716" s="22">
        <v>21014</v>
      </c>
      <c r="B716" s="31" t="s">
        <v>538</v>
      </c>
      <c r="C716" s="36">
        <f>SUM(C717:C718)</f>
        <v>23</v>
      </c>
      <c r="D716" s="36">
        <f>SUM(D717:D718)</f>
        <v>36</v>
      </c>
      <c r="E716" s="36">
        <f>SUM(E717:E718)</f>
        <v>25</v>
      </c>
      <c r="F716" s="25">
        <v>108.695652173913</v>
      </c>
    </row>
    <row r="717" s="1" customFormat="1" spans="1:6">
      <c r="A717" s="22">
        <v>2101401</v>
      </c>
      <c r="B717" s="31" t="s">
        <v>539</v>
      </c>
      <c r="C717" s="31">
        <v>23</v>
      </c>
      <c r="D717" s="28">
        <v>36</v>
      </c>
      <c r="E717" s="29">
        <v>25</v>
      </c>
      <c r="F717" s="25">
        <v>108.695652173913</v>
      </c>
    </row>
    <row r="718" s="1" customFormat="1" spans="1:6">
      <c r="A718" s="22">
        <v>2101499</v>
      </c>
      <c r="B718" s="31" t="s">
        <v>540</v>
      </c>
      <c r="C718" s="31">
        <v>0</v>
      </c>
      <c r="D718" s="28">
        <v>0</v>
      </c>
      <c r="E718" s="29">
        <v>0</v>
      </c>
      <c r="F718" s="25"/>
    </row>
    <row r="719" s="1" customFormat="1" spans="1:6">
      <c r="A719" s="22">
        <v>21015</v>
      </c>
      <c r="B719" s="31" t="s">
        <v>541</v>
      </c>
      <c r="C719" s="36">
        <f>SUM(C720:C727)</f>
        <v>20</v>
      </c>
      <c r="D719" s="36">
        <f>SUM(D720:D727)</f>
        <v>398</v>
      </c>
      <c r="E719" s="36">
        <f>SUM(E720:E727)</f>
        <v>344</v>
      </c>
      <c r="F719" s="25">
        <v>1720</v>
      </c>
    </row>
    <row r="720" s="1" customFormat="1" spans="1:6">
      <c r="A720" s="22">
        <v>2101501</v>
      </c>
      <c r="B720" s="31" t="s">
        <v>13</v>
      </c>
      <c r="C720" s="37">
        <v>0</v>
      </c>
      <c r="D720" s="28">
        <v>280</v>
      </c>
      <c r="E720" s="29">
        <v>289</v>
      </c>
      <c r="F720" s="25"/>
    </row>
    <row r="721" s="1" customFormat="1" spans="1:6">
      <c r="A721" s="22">
        <v>2101502</v>
      </c>
      <c r="B721" s="31" t="s">
        <v>14</v>
      </c>
      <c r="C721" s="37">
        <v>0</v>
      </c>
      <c r="D721" s="28">
        <v>103</v>
      </c>
      <c r="E721" s="29">
        <v>55</v>
      </c>
      <c r="F721" s="25"/>
    </row>
    <row r="722" s="1" customFormat="1" spans="1:6">
      <c r="A722" s="22">
        <v>2101503</v>
      </c>
      <c r="B722" s="31" t="s">
        <v>15</v>
      </c>
      <c r="C722" s="37">
        <v>0</v>
      </c>
      <c r="D722" s="28">
        <v>0</v>
      </c>
      <c r="E722" s="29">
        <v>0</v>
      </c>
      <c r="F722" s="25"/>
    </row>
    <row r="723" s="1" customFormat="1" spans="1:6">
      <c r="A723" s="22">
        <v>2101504</v>
      </c>
      <c r="B723" s="31" t="s">
        <v>53</v>
      </c>
      <c r="C723" s="37">
        <v>0</v>
      </c>
      <c r="D723" s="28">
        <v>15</v>
      </c>
      <c r="E723" s="29">
        <v>0</v>
      </c>
      <c r="F723" s="25"/>
    </row>
    <row r="724" s="1" customFormat="1" spans="1:6">
      <c r="A724" s="22">
        <v>2101505</v>
      </c>
      <c r="B724" s="31" t="s">
        <v>542</v>
      </c>
      <c r="C724" s="31">
        <v>20</v>
      </c>
      <c r="D724" s="28">
        <v>0</v>
      </c>
      <c r="E724" s="29">
        <v>0</v>
      </c>
      <c r="F724" s="25">
        <v>0</v>
      </c>
    </row>
    <row r="725" s="1" customFormat="1" spans="1:6">
      <c r="A725" s="22">
        <v>2101506</v>
      </c>
      <c r="B725" s="31" t="s">
        <v>543</v>
      </c>
      <c r="C725" s="37">
        <v>0</v>
      </c>
      <c r="D725" s="28">
        <v>0</v>
      </c>
      <c r="E725" s="29">
        <v>0</v>
      </c>
      <c r="F725" s="25"/>
    </row>
    <row r="726" s="1" customFormat="1" spans="1:6">
      <c r="A726" s="22">
        <v>2101550</v>
      </c>
      <c r="B726" s="31" t="s">
        <v>22</v>
      </c>
      <c r="C726" s="37">
        <v>0</v>
      </c>
      <c r="D726" s="28">
        <v>0</v>
      </c>
      <c r="E726" s="29">
        <v>0</v>
      </c>
      <c r="F726" s="25"/>
    </row>
    <row r="727" s="1" customFormat="1" spans="1:6">
      <c r="A727" s="22">
        <v>2101599</v>
      </c>
      <c r="B727" s="31" t="s">
        <v>544</v>
      </c>
      <c r="C727" s="31">
        <v>0</v>
      </c>
      <c r="D727" s="28">
        <v>0</v>
      </c>
      <c r="E727" s="29">
        <v>0</v>
      </c>
      <c r="F727" s="25"/>
    </row>
    <row r="728" s="1" customFormat="1" spans="1:6">
      <c r="A728" s="22">
        <v>21016</v>
      </c>
      <c r="B728" s="31" t="s">
        <v>545</v>
      </c>
      <c r="C728" s="36">
        <f>C729</f>
        <v>3</v>
      </c>
      <c r="D728" s="36">
        <f>D729</f>
        <v>3</v>
      </c>
      <c r="E728" s="36">
        <f>E729</f>
        <v>15</v>
      </c>
      <c r="F728" s="25">
        <v>500</v>
      </c>
    </row>
    <row r="729" s="1" customFormat="1" spans="1:6">
      <c r="A729" s="22">
        <v>2101601</v>
      </c>
      <c r="B729" s="31" t="s">
        <v>546</v>
      </c>
      <c r="C729" s="29">
        <v>3</v>
      </c>
      <c r="D729" s="28">
        <v>3</v>
      </c>
      <c r="E729" s="29">
        <v>15</v>
      </c>
      <c r="F729" s="25">
        <v>500</v>
      </c>
    </row>
    <row r="730" s="1" customFormat="1" spans="1:6">
      <c r="A730" s="22">
        <v>21099</v>
      </c>
      <c r="B730" s="31" t="s">
        <v>547</v>
      </c>
      <c r="C730" s="35">
        <f>C731</f>
        <v>62</v>
      </c>
      <c r="D730" s="35">
        <f>D731</f>
        <v>922</v>
      </c>
      <c r="E730" s="35">
        <f>E731</f>
        <v>100</v>
      </c>
      <c r="F730" s="25">
        <v>161.290322580645</v>
      </c>
    </row>
    <row r="731" s="1" customFormat="1" spans="1:6">
      <c r="A731" s="22">
        <v>2109999</v>
      </c>
      <c r="B731" s="31" t="s">
        <v>548</v>
      </c>
      <c r="C731" s="29">
        <v>62</v>
      </c>
      <c r="D731" s="28">
        <v>922</v>
      </c>
      <c r="E731" s="29">
        <v>100</v>
      </c>
      <c r="F731" s="25">
        <v>161.290322580645</v>
      </c>
    </row>
    <row r="732" s="1" customFormat="1" spans="1:6">
      <c r="A732" s="22">
        <v>211</v>
      </c>
      <c r="B732" s="31" t="s">
        <v>549</v>
      </c>
      <c r="C732" s="36">
        <f>C733+C743+C747+C756+C763+C770+C776+C779+C782+C783+C785+C791+C792+C793+C804</f>
        <v>11244</v>
      </c>
      <c r="D732" s="36">
        <f>D733+D743+D747+D756+D763+D770+D776+D779+D782+D783+D785+D791+D792+D793+D804</f>
        <v>12764</v>
      </c>
      <c r="E732" s="36">
        <f>E733+E743+E747+E756+E763+E770+E776+E779+E782+E783+E785+E791+E792+E793+E804</f>
        <v>16817</v>
      </c>
      <c r="F732" s="25">
        <v>149.564212024191</v>
      </c>
    </row>
    <row r="733" s="1" customFormat="1" spans="1:6">
      <c r="A733" s="22">
        <v>21101</v>
      </c>
      <c r="B733" s="31" t="s">
        <v>550</v>
      </c>
      <c r="C733" s="36">
        <f>SUM(C734:C742)</f>
        <v>184</v>
      </c>
      <c r="D733" s="36">
        <f>SUM(D734:D742)</f>
        <v>66</v>
      </c>
      <c r="E733" s="36">
        <f>SUM(E734:E742)</f>
        <v>653</v>
      </c>
      <c r="F733" s="25">
        <v>354.891304347826</v>
      </c>
    </row>
    <row r="734" s="1" customFormat="1" spans="1:6">
      <c r="A734" s="22">
        <v>2110101</v>
      </c>
      <c r="B734" s="31" t="s">
        <v>13</v>
      </c>
      <c r="C734" s="31">
        <v>180</v>
      </c>
      <c r="D734" s="28">
        <v>66</v>
      </c>
      <c r="E734" s="29">
        <v>53</v>
      </c>
      <c r="F734" s="25">
        <v>29.4444444444444</v>
      </c>
    </row>
    <row r="735" s="1" customFormat="1" spans="1:6">
      <c r="A735" s="22">
        <v>2110102</v>
      </c>
      <c r="B735" s="31" t="s">
        <v>14</v>
      </c>
      <c r="C735" s="31">
        <v>0</v>
      </c>
      <c r="D735" s="28">
        <v>0</v>
      </c>
      <c r="E735" s="29">
        <v>600</v>
      </c>
      <c r="F735" s="25"/>
    </row>
    <row r="736" s="1" customFormat="1" spans="1:6">
      <c r="A736" s="22">
        <v>2110103</v>
      </c>
      <c r="B736" s="31" t="s">
        <v>15</v>
      </c>
      <c r="C736" s="31">
        <v>4</v>
      </c>
      <c r="D736" s="28">
        <v>0</v>
      </c>
      <c r="E736" s="29">
        <v>0</v>
      </c>
      <c r="F736" s="25">
        <v>0</v>
      </c>
    </row>
    <row r="737" s="1" customFormat="1" spans="1:6">
      <c r="A737" s="22">
        <v>2110104</v>
      </c>
      <c r="B737" s="31" t="s">
        <v>551</v>
      </c>
      <c r="C737" s="31">
        <v>0</v>
      </c>
      <c r="D737" s="28">
        <v>0</v>
      </c>
      <c r="E737" s="29">
        <v>0</v>
      </c>
      <c r="F737" s="25"/>
    </row>
    <row r="738" s="1" customFormat="1" spans="1:6">
      <c r="A738" s="22">
        <v>2110105</v>
      </c>
      <c r="B738" s="31" t="s">
        <v>552</v>
      </c>
      <c r="C738" s="37">
        <v>0</v>
      </c>
      <c r="D738" s="28">
        <v>0</v>
      </c>
      <c r="E738" s="29">
        <v>0</v>
      </c>
      <c r="F738" s="25"/>
    </row>
    <row r="739" s="1" customFormat="1" spans="1:6">
      <c r="A739" s="22">
        <v>2110106</v>
      </c>
      <c r="B739" s="31" t="s">
        <v>553</v>
      </c>
      <c r="C739" s="37">
        <v>0</v>
      </c>
      <c r="D739" s="28">
        <v>0</v>
      </c>
      <c r="E739" s="29">
        <v>0</v>
      </c>
      <c r="F739" s="25"/>
    </row>
    <row r="740" s="1" customFormat="1" spans="1:6">
      <c r="A740" s="22">
        <v>2110107</v>
      </c>
      <c r="B740" s="31" t="s">
        <v>554</v>
      </c>
      <c r="C740" s="37">
        <v>0</v>
      </c>
      <c r="D740" s="28">
        <v>0</v>
      </c>
      <c r="E740" s="29">
        <v>0</v>
      </c>
      <c r="F740" s="25"/>
    </row>
    <row r="741" s="1" customFormat="1" spans="1:6">
      <c r="A741" s="22">
        <v>2110108</v>
      </c>
      <c r="B741" s="31" t="s">
        <v>555</v>
      </c>
      <c r="C741" s="37">
        <v>0</v>
      </c>
      <c r="D741" s="28">
        <v>0</v>
      </c>
      <c r="E741" s="29">
        <v>0</v>
      </c>
      <c r="F741" s="25"/>
    </row>
    <row r="742" s="1" customFormat="1" spans="1:6">
      <c r="A742" s="22">
        <v>2110199</v>
      </c>
      <c r="B742" s="31" t="s">
        <v>556</v>
      </c>
      <c r="C742" s="37">
        <v>0</v>
      </c>
      <c r="D742" s="28">
        <v>0</v>
      </c>
      <c r="E742" s="29">
        <v>0</v>
      </c>
      <c r="F742" s="25"/>
    </row>
    <row r="743" s="1" customFormat="1" spans="1:6">
      <c r="A743" s="22">
        <v>21102</v>
      </c>
      <c r="B743" s="31" t="s">
        <v>557</v>
      </c>
      <c r="C743" s="36">
        <f>SUM(C744:C746)</f>
        <v>0</v>
      </c>
      <c r="D743" s="36">
        <f>SUM(D744:D746)</f>
        <v>0</v>
      </c>
      <c r="E743" s="36">
        <f>SUM(E744:E746)</f>
        <v>0</v>
      </c>
      <c r="F743" s="25"/>
    </row>
    <row r="744" s="1" customFormat="1" spans="1:6">
      <c r="A744" s="22">
        <v>2110203</v>
      </c>
      <c r="B744" s="31" t="s">
        <v>558</v>
      </c>
      <c r="C744" s="31">
        <v>0</v>
      </c>
      <c r="D744" s="28">
        <v>0</v>
      </c>
      <c r="E744" s="29">
        <v>0</v>
      </c>
      <c r="F744" s="25"/>
    </row>
    <row r="745" s="1" customFormat="1" spans="1:6">
      <c r="A745" s="22">
        <v>2110204</v>
      </c>
      <c r="B745" s="31" t="s">
        <v>559</v>
      </c>
      <c r="C745" s="31">
        <v>0</v>
      </c>
      <c r="D745" s="28">
        <v>0</v>
      </c>
      <c r="E745" s="29">
        <v>0</v>
      </c>
      <c r="F745" s="25"/>
    </row>
    <row r="746" s="1" customFormat="1" spans="1:6">
      <c r="A746" s="22">
        <v>2110299</v>
      </c>
      <c r="B746" s="31" t="s">
        <v>560</v>
      </c>
      <c r="C746" s="31">
        <v>0</v>
      </c>
      <c r="D746" s="28">
        <v>0</v>
      </c>
      <c r="E746" s="29">
        <v>0</v>
      </c>
      <c r="F746" s="25"/>
    </row>
    <row r="747" s="1" customFormat="1" spans="1:6">
      <c r="A747" s="22">
        <v>21103</v>
      </c>
      <c r="B747" s="31" t="s">
        <v>561</v>
      </c>
      <c r="C747" s="36">
        <f>SUM(C748:C755)</f>
        <v>3850</v>
      </c>
      <c r="D747" s="36">
        <f>SUM(D748:D755)</f>
        <v>4306</v>
      </c>
      <c r="E747" s="36">
        <f>SUM(E748:E755)</f>
        <v>10074</v>
      </c>
      <c r="F747" s="25">
        <v>261.662337662338</v>
      </c>
    </row>
    <row r="748" s="1" customFormat="1" spans="1:6">
      <c r="A748" s="22">
        <v>2110301</v>
      </c>
      <c r="B748" s="31" t="s">
        <v>562</v>
      </c>
      <c r="C748" s="31">
        <v>42</v>
      </c>
      <c r="D748" s="28">
        <v>50</v>
      </c>
      <c r="E748" s="29">
        <v>0</v>
      </c>
      <c r="F748" s="25">
        <v>0</v>
      </c>
    </row>
    <row r="749" s="1" customFormat="1" spans="1:6">
      <c r="A749" s="22">
        <v>2110302</v>
      </c>
      <c r="B749" s="31" t="s">
        <v>563</v>
      </c>
      <c r="C749" s="31">
        <v>3808</v>
      </c>
      <c r="D749" s="28">
        <v>3812</v>
      </c>
      <c r="E749" s="29">
        <v>9994</v>
      </c>
      <c r="F749" s="25">
        <v>262.447478991597</v>
      </c>
    </row>
    <row r="750" s="1" customFormat="1" spans="1:6">
      <c r="A750" s="22">
        <v>2110303</v>
      </c>
      <c r="B750" s="31" t="s">
        <v>564</v>
      </c>
      <c r="C750" s="37">
        <v>0</v>
      </c>
      <c r="D750" s="28">
        <v>433</v>
      </c>
      <c r="E750" s="29">
        <v>0</v>
      </c>
      <c r="F750" s="25"/>
    </row>
    <row r="751" s="1" customFormat="1" spans="1:6">
      <c r="A751" s="22">
        <v>2110304</v>
      </c>
      <c r="B751" s="31" t="s">
        <v>565</v>
      </c>
      <c r="C751" s="31">
        <v>0</v>
      </c>
      <c r="D751" s="28">
        <v>0</v>
      </c>
      <c r="E751" s="29">
        <v>0</v>
      </c>
      <c r="F751" s="25"/>
    </row>
    <row r="752" s="1" customFormat="1" spans="1:6">
      <c r="A752" s="22">
        <v>2110305</v>
      </c>
      <c r="B752" s="31" t="s">
        <v>566</v>
      </c>
      <c r="C752" s="37">
        <v>0</v>
      </c>
      <c r="D752" s="28">
        <v>0</v>
      </c>
      <c r="E752" s="29">
        <v>0</v>
      </c>
      <c r="F752" s="25"/>
    </row>
    <row r="753" s="1" customFormat="1" spans="1:6">
      <c r="A753" s="22">
        <v>2110306</v>
      </c>
      <c r="B753" s="31" t="s">
        <v>567</v>
      </c>
      <c r="C753" s="37">
        <v>0</v>
      </c>
      <c r="D753" s="28">
        <v>0</v>
      </c>
      <c r="E753" s="29">
        <v>0</v>
      </c>
      <c r="F753" s="25"/>
    </row>
    <row r="754" s="1" customFormat="1" spans="1:6">
      <c r="A754" s="22">
        <v>2110307</v>
      </c>
      <c r="B754" s="31" t="s">
        <v>568</v>
      </c>
      <c r="C754" s="37">
        <v>0</v>
      </c>
      <c r="D754" s="28">
        <v>11</v>
      </c>
      <c r="E754" s="29">
        <v>80</v>
      </c>
      <c r="F754" s="25"/>
    </row>
    <row r="755" s="1" customFormat="1" ht="14.25" spans="1:6">
      <c r="A755" s="22">
        <v>2110399</v>
      </c>
      <c r="B755" s="31" t="s">
        <v>569</v>
      </c>
      <c r="C755" s="38">
        <v>0</v>
      </c>
      <c r="D755" s="28">
        <v>0</v>
      </c>
      <c r="E755" s="29">
        <v>0</v>
      </c>
      <c r="F755" s="25"/>
    </row>
    <row r="756" s="1" customFormat="1" spans="1:6">
      <c r="A756" s="22">
        <v>21104</v>
      </c>
      <c r="B756" s="31" t="s">
        <v>570</v>
      </c>
      <c r="C756" s="36">
        <f>SUM(C757:C762)</f>
        <v>3968</v>
      </c>
      <c r="D756" s="36">
        <f>SUM(D757:D762)</f>
        <v>5071</v>
      </c>
      <c r="E756" s="36">
        <f>SUM(E757:E762)</f>
        <v>5472</v>
      </c>
      <c r="F756" s="25">
        <v>137.903225806452</v>
      </c>
    </row>
    <row r="757" s="1" customFormat="1" spans="1:6">
      <c r="A757" s="22">
        <v>2110401</v>
      </c>
      <c r="B757" s="31" t="s">
        <v>571</v>
      </c>
      <c r="C757" s="31">
        <v>3702</v>
      </c>
      <c r="D757" s="28">
        <v>4608</v>
      </c>
      <c r="E757" s="29">
        <v>4155</v>
      </c>
      <c r="F757" s="25">
        <v>112.236628849271</v>
      </c>
    </row>
    <row r="758" s="1" customFormat="1" spans="1:6">
      <c r="A758" s="22">
        <v>2110402</v>
      </c>
      <c r="B758" s="31" t="s">
        <v>572</v>
      </c>
      <c r="C758" s="31">
        <v>211</v>
      </c>
      <c r="D758" s="28">
        <v>318</v>
      </c>
      <c r="E758" s="29">
        <v>399</v>
      </c>
      <c r="F758" s="25">
        <v>189.099526066351</v>
      </c>
    </row>
    <row r="759" s="1" customFormat="1" spans="1:6">
      <c r="A759" s="22">
        <v>2110404</v>
      </c>
      <c r="B759" s="31" t="s">
        <v>573</v>
      </c>
      <c r="C759" s="37">
        <v>0</v>
      </c>
      <c r="D759" s="28">
        <v>0</v>
      </c>
      <c r="E759" s="29">
        <v>0</v>
      </c>
      <c r="F759" s="25"/>
    </row>
    <row r="760" s="1" customFormat="1" spans="1:6">
      <c r="A760" s="22">
        <v>2110405</v>
      </c>
      <c r="B760" s="31" t="s">
        <v>574</v>
      </c>
      <c r="C760" s="37">
        <v>0</v>
      </c>
      <c r="D760" s="28">
        <v>0</v>
      </c>
      <c r="E760" s="29">
        <v>852</v>
      </c>
      <c r="F760" s="25"/>
    </row>
    <row r="761" s="1" customFormat="1" spans="1:6">
      <c r="A761" s="22">
        <v>2110406</v>
      </c>
      <c r="B761" s="31" t="s">
        <v>575</v>
      </c>
      <c r="C761" s="31">
        <v>0</v>
      </c>
      <c r="D761" s="28">
        <v>0</v>
      </c>
      <c r="E761" s="29">
        <v>0</v>
      </c>
      <c r="F761" s="25"/>
    </row>
    <row r="762" s="1" customFormat="1" spans="1:6">
      <c r="A762" s="22">
        <v>2110499</v>
      </c>
      <c r="B762" s="31" t="s">
        <v>576</v>
      </c>
      <c r="C762" s="31">
        <v>55</v>
      </c>
      <c r="D762" s="28">
        <v>145</v>
      </c>
      <c r="E762" s="29">
        <v>66</v>
      </c>
      <c r="F762" s="25">
        <v>120</v>
      </c>
    </row>
    <row r="763" s="1" customFormat="1" spans="1:6">
      <c r="A763" s="22">
        <v>21105</v>
      </c>
      <c r="B763" s="31" t="s">
        <v>577</v>
      </c>
      <c r="C763" s="36">
        <f>SUM(C764:C769)</f>
        <v>837</v>
      </c>
      <c r="D763" s="36">
        <f>SUM(D764:D769)</f>
        <v>1438</v>
      </c>
      <c r="E763" s="36">
        <f>SUM(E764:E769)</f>
        <v>599</v>
      </c>
      <c r="F763" s="25">
        <v>71.5651135005974</v>
      </c>
    </row>
    <row r="764" s="1" customFormat="1" spans="1:6">
      <c r="A764" s="22">
        <v>2110501</v>
      </c>
      <c r="B764" s="31" t="s">
        <v>578</v>
      </c>
      <c r="C764" s="31">
        <v>738</v>
      </c>
      <c r="D764" s="28">
        <v>523</v>
      </c>
      <c r="E764" s="29">
        <v>137</v>
      </c>
      <c r="F764" s="25">
        <v>18.5636856368564</v>
      </c>
    </row>
    <row r="765" s="1" customFormat="1" spans="1:6">
      <c r="A765" s="22">
        <v>2110502</v>
      </c>
      <c r="B765" s="31" t="s">
        <v>579</v>
      </c>
      <c r="C765" s="37">
        <v>0</v>
      </c>
      <c r="D765" s="28">
        <v>0</v>
      </c>
      <c r="E765" s="29">
        <v>0</v>
      </c>
      <c r="F765" s="25"/>
    </row>
    <row r="766" s="1" customFormat="1" spans="1:6">
      <c r="A766" s="22">
        <v>2110503</v>
      </c>
      <c r="B766" s="31" t="s">
        <v>580</v>
      </c>
      <c r="C766" s="37">
        <v>0</v>
      </c>
      <c r="D766" s="28">
        <v>0</v>
      </c>
      <c r="E766" s="29">
        <v>0</v>
      </c>
      <c r="F766" s="25"/>
    </row>
    <row r="767" s="1" customFormat="1" spans="1:6">
      <c r="A767" s="22">
        <v>2110506</v>
      </c>
      <c r="B767" s="31" t="s">
        <v>581</v>
      </c>
      <c r="C767" s="37">
        <v>0</v>
      </c>
      <c r="D767" s="28">
        <v>0</v>
      </c>
      <c r="E767" s="29">
        <v>0</v>
      </c>
      <c r="F767" s="25"/>
    </row>
    <row r="768" s="1" customFormat="1" spans="1:6">
      <c r="A768" s="22">
        <v>2110507</v>
      </c>
      <c r="B768" s="31" t="s">
        <v>582</v>
      </c>
      <c r="C768" s="31">
        <v>0</v>
      </c>
      <c r="D768" s="28">
        <v>0</v>
      </c>
      <c r="E768" s="29">
        <v>0</v>
      </c>
      <c r="F768" s="25"/>
    </row>
    <row r="769" s="1" customFormat="1" spans="1:6">
      <c r="A769" s="22">
        <v>2110599</v>
      </c>
      <c r="B769" s="31" t="s">
        <v>583</v>
      </c>
      <c r="C769" s="31">
        <v>99</v>
      </c>
      <c r="D769" s="28">
        <v>915</v>
      </c>
      <c r="E769" s="29">
        <v>462</v>
      </c>
      <c r="F769" s="25">
        <v>466.666666666667</v>
      </c>
    </row>
    <row r="770" s="1" customFormat="1" spans="1:6">
      <c r="A770" s="22">
        <v>21106</v>
      </c>
      <c r="B770" s="31" t="s">
        <v>584</v>
      </c>
      <c r="C770" s="36">
        <f>SUM(C771:C775)</f>
        <v>0</v>
      </c>
      <c r="D770" s="36">
        <f>SUM(D771:D775)</f>
        <v>0</v>
      </c>
      <c r="E770" s="36">
        <f>SUM(E771:E775)</f>
        <v>0</v>
      </c>
      <c r="F770" s="25"/>
    </row>
    <row r="771" s="1" customFormat="1" spans="1:6">
      <c r="A771" s="22">
        <v>2110602</v>
      </c>
      <c r="B771" s="31" t="s">
        <v>585</v>
      </c>
      <c r="C771" s="37">
        <v>0</v>
      </c>
      <c r="D771" s="28">
        <v>0</v>
      </c>
      <c r="E771" s="29"/>
      <c r="F771" s="25"/>
    </row>
    <row r="772" s="1" customFormat="1" spans="1:6">
      <c r="A772" s="22">
        <v>2110603</v>
      </c>
      <c r="B772" s="31" t="s">
        <v>586</v>
      </c>
      <c r="C772" s="37">
        <v>0</v>
      </c>
      <c r="D772" s="28">
        <v>0</v>
      </c>
      <c r="E772" s="29"/>
      <c r="F772" s="25"/>
    </row>
    <row r="773" s="1" customFormat="1" spans="1:6">
      <c r="A773" s="22">
        <v>2110604</v>
      </c>
      <c r="B773" s="31" t="s">
        <v>587</v>
      </c>
      <c r="C773" s="37">
        <v>0</v>
      </c>
      <c r="D773" s="28">
        <v>0</v>
      </c>
      <c r="E773" s="29"/>
      <c r="F773" s="25"/>
    </row>
    <row r="774" s="1" customFormat="1" spans="1:6">
      <c r="A774" s="22">
        <v>2110605</v>
      </c>
      <c r="B774" s="31" t="s">
        <v>588</v>
      </c>
      <c r="C774" s="37">
        <v>0</v>
      </c>
      <c r="D774" s="28">
        <v>0</v>
      </c>
      <c r="E774" s="29"/>
      <c r="F774" s="25"/>
    </row>
    <row r="775" s="1" customFormat="1" spans="1:6">
      <c r="A775" s="22">
        <v>2110699</v>
      </c>
      <c r="B775" s="31" t="s">
        <v>589</v>
      </c>
      <c r="C775" s="31">
        <v>0</v>
      </c>
      <c r="D775" s="28">
        <v>0</v>
      </c>
      <c r="E775" s="29"/>
      <c r="F775" s="25"/>
    </row>
    <row r="776" s="1" customFormat="1" spans="1:6">
      <c r="A776" s="22">
        <v>21107</v>
      </c>
      <c r="B776" s="31" t="s">
        <v>590</v>
      </c>
      <c r="C776" s="36">
        <f>SUM(C777:C778)</f>
        <v>0</v>
      </c>
      <c r="D776" s="36">
        <f>SUM(D777:D778)</f>
        <v>0</v>
      </c>
      <c r="E776" s="36">
        <f>SUM(E777:E778)</f>
        <v>0</v>
      </c>
      <c r="F776" s="25"/>
    </row>
    <row r="777" s="1" customFormat="1" spans="1:6">
      <c r="A777" s="22">
        <v>2110704</v>
      </c>
      <c r="B777" s="31" t="s">
        <v>591</v>
      </c>
      <c r="C777" s="31">
        <v>0</v>
      </c>
      <c r="D777" s="28">
        <v>0</v>
      </c>
      <c r="E777" s="29">
        <v>0</v>
      </c>
      <c r="F777" s="25"/>
    </row>
    <row r="778" s="1" customFormat="1" spans="1:6">
      <c r="A778" s="22">
        <v>2110799</v>
      </c>
      <c r="B778" s="31" t="s">
        <v>592</v>
      </c>
      <c r="C778" s="31">
        <v>0</v>
      </c>
      <c r="D778" s="28">
        <v>0</v>
      </c>
      <c r="E778" s="29">
        <v>0</v>
      </c>
      <c r="F778" s="25"/>
    </row>
    <row r="779" s="1" customFormat="1" spans="1:6">
      <c r="A779" s="22">
        <v>21108</v>
      </c>
      <c r="B779" s="31" t="s">
        <v>593</v>
      </c>
      <c r="C779" s="36">
        <f>SUM(C780:C781)</f>
        <v>0</v>
      </c>
      <c r="D779" s="36">
        <f>SUM(D780:D781)</f>
        <v>0</v>
      </c>
      <c r="E779" s="36">
        <f>SUM(E780:E781)</f>
        <v>0</v>
      </c>
      <c r="F779" s="25"/>
    </row>
    <row r="780" s="1" customFormat="1" spans="1:6">
      <c r="A780" s="22">
        <v>2110804</v>
      </c>
      <c r="B780" s="31" t="s">
        <v>594</v>
      </c>
      <c r="C780" s="31">
        <v>0</v>
      </c>
      <c r="D780" s="28">
        <v>0</v>
      </c>
      <c r="E780" s="29">
        <v>0</v>
      </c>
      <c r="F780" s="25"/>
    </row>
    <row r="781" s="1" customFormat="1" spans="1:6">
      <c r="A781" s="22">
        <v>2110899</v>
      </c>
      <c r="B781" s="31" t="s">
        <v>595</v>
      </c>
      <c r="C781" s="31">
        <v>0</v>
      </c>
      <c r="D781" s="28">
        <v>0</v>
      </c>
      <c r="E781" s="29">
        <v>0</v>
      </c>
      <c r="F781" s="25"/>
    </row>
    <row r="782" s="1" customFormat="1" spans="1:6">
      <c r="A782" s="22">
        <v>21109</v>
      </c>
      <c r="B782" s="31" t="s">
        <v>596</v>
      </c>
      <c r="C782" s="44"/>
      <c r="D782" s="44"/>
      <c r="E782" s="44"/>
      <c r="F782" s="25"/>
    </row>
    <row r="783" s="1" customFormat="1" spans="1:6">
      <c r="A783" s="22">
        <v>21110</v>
      </c>
      <c r="B783" s="31" t="s">
        <v>597</v>
      </c>
      <c r="C783" s="44">
        <f>SUM(C784)</f>
        <v>0</v>
      </c>
      <c r="D783" s="44">
        <f>SUM(D784)</f>
        <v>11</v>
      </c>
      <c r="E783" s="44">
        <f>SUM(E784)</f>
        <v>0</v>
      </c>
      <c r="F783" s="25"/>
    </row>
    <row r="784" s="3" customFormat="1" spans="1:6">
      <c r="A784" s="47">
        <v>2111001</v>
      </c>
      <c r="B784" s="31" t="s">
        <v>598</v>
      </c>
      <c r="C784" s="48"/>
      <c r="D784" s="48">
        <v>11</v>
      </c>
      <c r="E784" s="29">
        <f>VLOOKUP(A784,[1]Sheet1!$M$1:$Q$1112,5,FALSE)</f>
        <v>0</v>
      </c>
      <c r="F784" s="25"/>
    </row>
    <row r="785" s="1" customFormat="1" spans="1:6">
      <c r="A785" s="22">
        <v>21111</v>
      </c>
      <c r="B785" s="31" t="s">
        <v>599</v>
      </c>
      <c r="C785" s="36">
        <f>SUM(C786:C790)</f>
        <v>0</v>
      </c>
      <c r="D785" s="36">
        <f>SUM(D786:D790)</f>
        <v>0</v>
      </c>
      <c r="E785" s="36">
        <f>SUM(E786:E790)</f>
        <v>0</v>
      </c>
      <c r="F785" s="25"/>
    </row>
    <row r="786" s="1" customFormat="1" spans="1:6">
      <c r="A786" s="22">
        <v>2111101</v>
      </c>
      <c r="B786" s="31" t="s">
        <v>600</v>
      </c>
      <c r="C786" s="37">
        <v>0</v>
      </c>
      <c r="D786" s="28">
        <v>0</v>
      </c>
      <c r="E786" s="29">
        <v>0</v>
      </c>
      <c r="F786" s="25"/>
    </row>
    <row r="787" s="1" customFormat="1" spans="1:6">
      <c r="A787" s="22">
        <v>2111102</v>
      </c>
      <c r="B787" s="31" t="s">
        <v>601</v>
      </c>
      <c r="C787" s="31">
        <v>0</v>
      </c>
      <c r="D787" s="28">
        <v>0</v>
      </c>
      <c r="E787" s="29">
        <v>0</v>
      </c>
      <c r="F787" s="25"/>
    </row>
    <row r="788" s="1" customFormat="1" spans="1:6">
      <c r="A788" s="22">
        <v>2111103</v>
      </c>
      <c r="B788" s="31" t="s">
        <v>602</v>
      </c>
      <c r="C788" s="37">
        <v>0</v>
      </c>
      <c r="D788" s="28">
        <v>0</v>
      </c>
      <c r="E788" s="29">
        <v>0</v>
      </c>
      <c r="F788" s="25"/>
    </row>
    <row r="789" s="1" customFormat="1" spans="1:6">
      <c r="A789" s="22">
        <v>2111104</v>
      </c>
      <c r="B789" s="31" t="s">
        <v>603</v>
      </c>
      <c r="C789" s="37">
        <v>0</v>
      </c>
      <c r="D789" s="28">
        <v>0</v>
      </c>
      <c r="E789" s="29">
        <v>0</v>
      </c>
      <c r="F789" s="25"/>
    </row>
    <row r="790" s="1" customFormat="1" spans="1:6">
      <c r="A790" s="22">
        <v>2111199</v>
      </c>
      <c r="B790" s="31" t="s">
        <v>604</v>
      </c>
      <c r="C790" s="48">
        <v>0</v>
      </c>
      <c r="D790" s="48">
        <v>0</v>
      </c>
      <c r="E790" s="29">
        <f>VLOOKUP(A790,[1]Sheet1!$M$1:$Q$1112,5,FALSE)</f>
        <v>0</v>
      </c>
      <c r="F790" s="25"/>
    </row>
    <row r="791" s="1" customFormat="1" spans="1:6">
      <c r="A791" s="22">
        <v>21112</v>
      </c>
      <c r="B791" s="31" t="s">
        <v>605</v>
      </c>
      <c r="C791" s="48">
        <v>0</v>
      </c>
      <c r="D791" s="48"/>
      <c r="E791" s="29"/>
      <c r="F791" s="25"/>
    </row>
    <row r="792" s="1" customFormat="1" spans="1:6">
      <c r="A792" s="22">
        <v>21113</v>
      </c>
      <c r="B792" s="31" t="s">
        <v>606</v>
      </c>
      <c r="C792" s="48">
        <v>0</v>
      </c>
      <c r="D792" s="48"/>
      <c r="E792" s="29"/>
      <c r="F792" s="25"/>
    </row>
    <row r="793" s="1" customFormat="1" spans="1:6">
      <c r="A793" s="22">
        <v>21114</v>
      </c>
      <c r="B793" s="31" t="s">
        <v>607</v>
      </c>
      <c r="C793" s="48">
        <v>0</v>
      </c>
      <c r="D793" s="48">
        <f>SUM(D794:D803)</f>
        <v>0</v>
      </c>
      <c r="E793" s="29"/>
      <c r="F793" s="25"/>
    </row>
    <row r="794" s="1" customFormat="1" spans="1:6">
      <c r="A794" s="22">
        <v>2111401</v>
      </c>
      <c r="B794" s="31" t="s">
        <v>13</v>
      </c>
      <c r="C794" s="29">
        <v>0</v>
      </c>
      <c r="D794" s="48">
        <v>0</v>
      </c>
      <c r="E794" s="29">
        <f>VLOOKUP(A794,[1]Sheet1!$M$1:$Q$1112,5,FALSE)</f>
        <v>0</v>
      </c>
      <c r="F794" s="25"/>
    </row>
    <row r="795" s="1" customFormat="1" spans="1:6">
      <c r="A795" s="22">
        <v>2111402</v>
      </c>
      <c r="B795" s="31" t="s">
        <v>14</v>
      </c>
      <c r="C795" s="29">
        <v>0</v>
      </c>
      <c r="D795" s="48">
        <v>0</v>
      </c>
      <c r="E795" s="29">
        <f>VLOOKUP(A795,[1]Sheet1!$M$1:$Q$1112,5,FALSE)</f>
        <v>0</v>
      </c>
      <c r="F795" s="25"/>
    </row>
    <row r="796" s="1" customFormat="1" spans="1:6">
      <c r="A796" s="22">
        <v>2111403</v>
      </c>
      <c r="B796" s="31" t="s">
        <v>15</v>
      </c>
      <c r="C796" s="29">
        <v>0</v>
      </c>
      <c r="D796" s="48">
        <v>0</v>
      </c>
      <c r="E796" s="29">
        <f>VLOOKUP(A796,[1]Sheet1!$M$1:$Q$1112,5,FALSE)</f>
        <v>0</v>
      </c>
      <c r="F796" s="25"/>
    </row>
    <row r="797" s="1" customFormat="1" spans="1:6">
      <c r="A797" s="22">
        <v>2111406</v>
      </c>
      <c r="B797" s="31" t="s">
        <v>608</v>
      </c>
      <c r="C797" s="29">
        <v>0</v>
      </c>
      <c r="D797" s="48">
        <v>0</v>
      </c>
      <c r="E797" s="29">
        <f>VLOOKUP(A797,[1]Sheet1!$M$1:$Q$1112,5,FALSE)</f>
        <v>0</v>
      </c>
      <c r="F797" s="25"/>
    </row>
    <row r="798" s="1" customFormat="1" spans="1:6">
      <c r="A798" s="22">
        <v>2111407</v>
      </c>
      <c r="B798" s="31" t="s">
        <v>609</v>
      </c>
      <c r="C798" s="29">
        <v>0</v>
      </c>
      <c r="D798" s="48">
        <v>0</v>
      </c>
      <c r="E798" s="29">
        <f>VLOOKUP(A798,[1]Sheet1!$M$1:$Q$1112,5,FALSE)</f>
        <v>0</v>
      </c>
      <c r="F798" s="25"/>
    </row>
    <row r="799" s="1" customFormat="1" spans="1:6">
      <c r="A799" s="22">
        <v>2111408</v>
      </c>
      <c r="B799" s="31" t="s">
        <v>610</v>
      </c>
      <c r="C799" s="29">
        <v>0</v>
      </c>
      <c r="D799" s="48">
        <v>0</v>
      </c>
      <c r="E799" s="29">
        <f>VLOOKUP(A799,[1]Sheet1!$M$1:$Q$1112,5,FALSE)</f>
        <v>0</v>
      </c>
      <c r="F799" s="25"/>
    </row>
    <row r="800" s="1" customFormat="1" spans="1:6">
      <c r="A800" s="22">
        <v>2111411</v>
      </c>
      <c r="B800" s="31" t="s">
        <v>53</v>
      </c>
      <c r="C800" s="31">
        <v>0</v>
      </c>
      <c r="D800" s="28">
        <v>0</v>
      </c>
      <c r="E800" s="29">
        <v>0</v>
      </c>
      <c r="F800" s="25"/>
    </row>
    <row r="801" s="1" customFormat="1" spans="1:6">
      <c r="A801" s="22">
        <v>2111413</v>
      </c>
      <c r="B801" s="31" t="s">
        <v>611</v>
      </c>
      <c r="C801" s="31">
        <v>0</v>
      </c>
      <c r="D801" s="28">
        <v>0</v>
      </c>
      <c r="E801" s="29">
        <v>0</v>
      </c>
      <c r="F801" s="25"/>
    </row>
    <row r="802" s="1" customFormat="1" spans="1:6">
      <c r="A802" s="22">
        <v>2111450</v>
      </c>
      <c r="B802" s="31" t="s">
        <v>22</v>
      </c>
      <c r="C802" s="31">
        <v>0</v>
      </c>
      <c r="D802" s="28">
        <v>0</v>
      </c>
      <c r="E802" s="29">
        <v>0</v>
      </c>
      <c r="F802" s="25"/>
    </row>
    <row r="803" s="1" customFormat="1" spans="1:6">
      <c r="A803" s="22">
        <v>2111499</v>
      </c>
      <c r="B803" s="31" t="s">
        <v>612</v>
      </c>
      <c r="C803" s="31">
        <v>0</v>
      </c>
      <c r="D803" s="28">
        <v>0</v>
      </c>
      <c r="E803" s="29">
        <v>0</v>
      </c>
      <c r="F803" s="25"/>
    </row>
    <row r="804" s="1" customFormat="1" spans="1:6">
      <c r="A804" s="22">
        <v>21199</v>
      </c>
      <c r="B804" s="31" t="s">
        <v>613</v>
      </c>
      <c r="C804" s="44">
        <f>C805</f>
        <v>2405</v>
      </c>
      <c r="D804" s="44">
        <f>D805</f>
        <v>1872</v>
      </c>
      <c r="E804" s="44">
        <f>E805</f>
        <v>19</v>
      </c>
      <c r="F804" s="25">
        <v>0.79002079002079</v>
      </c>
    </row>
    <row r="805" s="1" customFormat="1" spans="1:6">
      <c r="A805" s="22">
        <v>2119999</v>
      </c>
      <c r="B805" s="31" t="s">
        <v>614</v>
      </c>
      <c r="C805" s="29">
        <v>2405</v>
      </c>
      <c r="D805" s="28">
        <v>1872</v>
      </c>
      <c r="E805" s="29">
        <v>19</v>
      </c>
      <c r="F805" s="25">
        <v>0.79002079002079</v>
      </c>
    </row>
    <row r="806" s="1" customFormat="1" spans="1:6">
      <c r="A806" s="22">
        <v>212</v>
      </c>
      <c r="B806" s="31" t="s">
        <v>615</v>
      </c>
      <c r="C806" s="36">
        <f>C807+C818+C820+C823+C825+C827</f>
        <v>7414</v>
      </c>
      <c r="D806" s="36">
        <f>D807+D818+D820+D823+D825+D827</f>
        <v>43791</v>
      </c>
      <c r="E806" s="36">
        <f>E807+E818+E820+E823+E825+E827</f>
        <v>36038</v>
      </c>
      <c r="F806" s="25">
        <v>486.080388454276</v>
      </c>
    </row>
    <row r="807" s="1" customFormat="1" spans="1:6">
      <c r="A807" s="22">
        <v>21201</v>
      </c>
      <c r="B807" s="31" t="s">
        <v>616</v>
      </c>
      <c r="C807" s="36">
        <f>SUM(C808:C817)</f>
        <v>2121</v>
      </c>
      <c r="D807" s="36">
        <f>SUM(D808:D817)</f>
        <v>3340</v>
      </c>
      <c r="E807" s="36">
        <f>SUM(E808:E817)</f>
        <v>6037</v>
      </c>
      <c r="F807" s="25">
        <v>284.629891560585</v>
      </c>
    </row>
    <row r="808" s="1" customFormat="1" spans="1:6">
      <c r="A808" s="22">
        <v>2120101</v>
      </c>
      <c r="B808" s="31" t="s">
        <v>13</v>
      </c>
      <c r="C808" s="31">
        <v>788</v>
      </c>
      <c r="D808" s="28">
        <v>1080</v>
      </c>
      <c r="E808" s="29">
        <v>651</v>
      </c>
      <c r="F808" s="25">
        <v>82.6142131979695</v>
      </c>
    </row>
    <row r="809" s="1" customFormat="1" spans="1:6">
      <c r="A809" s="22">
        <v>2120102</v>
      </c>
      <c r="B809" s="31" t="s">
        <v>14</v>
      </c>
      <c r="C809" s="37">
        <v>223</v>
      </c>
      <c r="D809" s="28">
        <v>0</v>
      </c>
      <c r="E809" s="29">
        <v>2496</v>
      </c>
      <c r="F809" s="25">
        <v>1119.28251121076</v>
      </c>
    </row>
    <row r="810" s="1" customFormat="1" spans="1:6">
      <c r="A810" s="22">
        <v>2120103</v>
      </c>
      <c r="B810" s="31" t="s">
        <v>15</v>
      </c>
      <c r="C810" s="37">
        <v>0</v>
      </c>
      <c r="D810" s="28">
        <v>0</v>
      </c>
      <c r="E810" s="29">
        <v>0</v>
      </c>
      <c r="F810" s="25"/>
    </row>
    <row r="811" s="1" customFormat="1" spans="1:6">
      <c r="A811" s="22">
        <v>2120104</v>
      </c>
      <c r="B811" s="31" t="s">
        <v>617</v>
      </c>
      <c r="C811" s="31">
        <v>974</v>
      </c>
      <c r="D811" s="28">
        <v>1292</v>
      </c>
      <c r="E811" s="29">
        <v>1235</v>
      </c>
      <c r="F811" s="25">
        <v>126.796714579055</v>
      </c>
    </row>
    <row r="812" s="1" customFormat="1" spans="1:6">
      <c r="A812" s="22">
        <v>2120105</v>
      </c>
      <c r="B812" s="31" t="s">
        <v>618</v>
      </c>
      <c r="C812" s="37">
        <v>0</v>
      </c>
      <c r="D812" s="28">
        <v>0</v>
      </c>
      <c r="E812" s="29">
        <v>0</v>
      </c>
      <c r="F812" s="25"/>
    </row>
    <row r="813" s="1" customFormat="1" spans="1:6">
      <c r="A813" s="22">
        <v>2120106</v>
      </c>
      <c r="B813" s="31" t="s">
        <v>619</v>
      </c>
      <c r="C813" s="37">
        <v>0</v>
      </c>
      <c r="D813" s="28">
        <v>500</v>
      </c>
      <c r="E813" s="29">
        <v>0</v>
      </c>
      <c r="F813" s="25"/>
    </row>
    <row r="814" s="1" customFormat="1" spans="1:6">
      <c r="A814" s="22">
        <v>2120107</v>
      </c>
      <c r="B814" s="31" t="s">
        <v>620</v>
      </c>
      <c r="C814" s="37">
        <v>0</v>
      </c>
      <c r="D814" s="28">
        <v>0</v>
      </c>
      <c r="E814" s="29">
        <v>0</v>
      </c>
      <c r="F814" s="25"/>
    </row>
    <row r="815" s="1" customFormat="1" spans="1:6">
      <c r="A815" s="22">
        <v>2120109</v>
      </c>
      <c r="B815" s="31" t="s">
        <v>621</v>
      </c>
      <c r="C815" s="37">
        <v>0</v>
      </c>
      <c r="D815" s="28">
        <v>0</v>
      </c>
      <c r="E815" s="29">
        <v>0</v>
      </c>
      <c r="F815" s="25"/>
    </row>
    <row r="816" s="1" customFormat="1" spans="1:6">
      <c r="A816" s="22">
        <v>2120110</v>
      </c>
      <c r="B816" s="31" t="s">
        <v>622</v>
      </c>
      <c r="C816" s="37">
        <v>0</v>
      </c>
      <c r="D816" s="28">
        <v>0</v>
      </c>
      <c r="E816" s="29">
        <v>0</v>
      </c>
      <c r="F816" s="25"/>
    </row>
    <row r="817" s="1" customFormat="1" spans="1:6">
      <c r="A817" s="22">
        <v>2120199</v>
      </c>
      <c r="B817" s="31" t="s">
        <v>623</v>
      </c>
      <c r="C817" s="31">
        <v>136</v>
      </c>
      <c r="D817" s="28">
        <v>468</v>
      </c>
      <c r="E817" s="29">
        <v>1655</v>
      </c>
      <c r="F817" s="25">
        <v>1216.91176470588</v>
      </c>
    </row>
    <row r="818" s="1" customFormat="1" spans="1:6">
      <c r="A818" s="22">
        <v>21202</v>
      </c>
      <c r="B818" s="31" t="s">
        <v>624</v>
      </c>
      <c r="C818" s="44">
        <f>SUM(C819)</f>
        <v>0</v>
      </c>
      <c r="D818" s="44">
        <f>SUM(D819)</f>
        <v>47</v>
      </c>
      <c r="E818" s="44">
        <f>SUM(E819)</f>
        <v>0</v>
      </c>
      <c r="F818" s="25"/>
    </row>
    <row r="819" s="1" customFormat="1" spans="1:6">
      <c r="A819" s="22">
        <v>2120201</v>
      </c>
      <c r="B819" s="31" t="s">
        <v>625</v>
      </c>
      <c r="C819" s="48"/>
      <c r="D819" s="48">
        <v>47</v>
      </c>
      <c r="E819" s="29">
        <f>VLOOKUP(A819,[1]Sheet1!$M$1:$Q$1112,5,FALSE)</f>
        <v>0</v>
      </c>
      <c r="F819" s="25"/>
    </row>
    <row r="820" s="1" customFormat="1" spans="1:6">
      <c r="A820" s="22">
        <v>21203</v>
      </c>
      <c r="B820" s="31" t="s">
        <v>626</v>
      </c>
      <c r="C820" s="36">
        <f>SUM(C821:C822)</f>
        <v>324</v>
      </c>
      <c r="D820" s="36">
        <f>SUM(D821:D822)</f>
        <v>36360</v>
      </c>
      <c r="E820" s="36">
        <f>SUM(E821:E822)</f>
        <v>22020</v>
      </c>
      <c r="F820" s="25">
        <v>6796.2962962963</v>
      </c>
    </row>
    <row r="821" s="1" customFormat="1" spans="1:6">
      <c r="A821" s="22">
        <v>2120303</v>
      </c>
      <c r="B821" s="31" t="s">
        <v>627</v>
      </c>
      <c r="C821" s="31">
        <v>324</v>
      </c>
      <c r="D821" s="28">
        <v>31628</v>
      </c>
      <c r="E821" s="29">
        <v>22020</v>
      </c>
      <c r="F821" s="25">
        <v>6796.2962962963</v>
      </c>
    </row>
    <row r="822" s="1" customFormat="1" spans="1:6">
      <c r="A822" s="22">
        <v>2120399</v>
      </c>
      <c r="B822" s="31" t="s">
        <v>628</v>
      </c>
      <c r="C822" s="31">
        <v>0</v>
      </c>
      <c r="D822" s="28">
        <v>4732</v>
      </c>
      <c r="E822" s="29">
        <v>0</v>
      </c>
      <c r="F822" s="25"/>
    </row>
    <row r="823" s="1" customFormat="1" spans="1:6">
      <c r="A823" s="22">
        <v>21205</v>
      </c>
      <c r="B823" s="31" t="s">
        <v>629</v>
      </c>
      <c r="C823" s="36">
        <f>C824</f>
        <v>587</v>
      </c>
      <c r="D823" s="36">
        <f t="shared" ref="D823:D827" si="0">D824</f>
        <v>113</v>
      </c>
      <c r="E823" s="36">
        <f>E824</f>
        <v>675</v>
      </c>
      <c r="F823" s="25">
        <v>114.991482112436</v>
      </c>
    </row>
    <row r="824" s="1" customFormat="1" spans="1:6">
      <c r="A824" s="22">
        <v>2120501</v>
      </c>
      <c r="B824" s="31" t="s">
        <v>630</v>
      </c>
      <c r="C824" s="29">
        <v>587</v>
      </c>
      <c r="D824" s="28">
        <v>113</v>
      </c>
      <c r="E824" s="29">
        <v>675</v>
      </c>
      <c r="F824" s="25">
        <v>114.991482112436</v>
      </c>
    </row>
    <row r="825" s="1" customFormat="1" spans="1:6">
      <c r="A825" s="22">
        <v>21206</v>
      </c>
      <c r="B825" s="31" t="s">
        <v>631</v>
      </c>
      <c r="C825" s="36">
        <f>C826</f>
        <v>10</v>
      </c>
      <c r="D825" s="36">
        <f t="shared" si="0"/>
        <v>10</v>
      </c>
      <c r="E825" s="36">
        <f>E826</f>
        <v>0</v>
      </c>
      <c r="F825" s="25">
        <v>0</v>
      </c>
    </row>
    <row r="826" s="1" customFormat="1" spans="1:6">
      <c r="A826" s="22">
        <v>2120601</v>
      </c>
      <c r="B826" s="31" t="s">
        <v>632</v>
      </c>
      <c r="C826" s="31">
        <v>10</v>
      </c>
      <c r="D826" s="28">
        <v>10</v>
      </c>
      <c r="E826" s="29">
        <v>0</v>
      </c>
      <c r="F826" s="25">
        <v>0</v>
      </c>
    </row>
    <row r="827" s="1" customFormat="1" spans="1:6">
      <c r="A827" s="22">
        <v>21299</v>
      </c>
      <c r="B827" s="31" t="s">
        <v>633</v>
      </c>
      <c r="C827" s="35">
        <f>C828</f>
        <v>4372</v>
      </c>
      <c r="D827" s="35">
        <f t="shared" si="0"/>
        <v>3921</v>
      </c>
      <c r="E827" s="35">
        <f>E828</f>
        <v>7306</v>
      </c>
      <c r="F827" s="25">
        <v>167.108874656908</v>
      </c>
    </row>
    <row r="828" s="1" customFormat="1" spans="1:6">
      <c r="A828" s="22">
        <v>2129999</v>
      </c>
      <c r="B828" s="31" t="s">
        <v>634</v>
      </c>
      <c r="C828" s="29">
        <v>4372</v>
      </c>
      <c r="D828" s="28">
        <v>3921</v>
      </c>
      <c r="E828" s="29">
        <v>7306</v>
      </c>
      <c r="F828" s="25">
        <v>167.108874656908</v>
      </c>
    </row>
    <row r="829" s="1" customFormat="1" spans="1:6">
      <c r="A829" s="22">
        <v>213</v>
      </c>
      <c r="B829" s="31" t="s">
        <v>635</v>
      </c>
      <c r="C829" s="36">
        <f>C830+C856+C878+C906+C917+C924+C930+C933</f>
        <v>44469</v>
      </c>
      <c r="D829" s="36">
        <f>D830+D856+D878+D906+D917+D924+D930+D933</f>
        <v>46094</v>
      </c>
      <c r="E829" s="36">
        <f>E830+E856+E878+E906+E917+E924+E930+E933</f>
        <v>41600</v>
      </c>
      <c r="F829" s="25">
        <v>93.5483145562077</v>
      </c>
    </row>
    <row r="830" s="1" customFormat="1" spans="1:6">
      <c r="A830" s="22">
        <v>21301</v>
      </c>
      <c r="B830" s="31" t="s">
        <v>636</v>
      </c>
      <c r="C830" s="36">
        <f>SUM(C831:C855)</f>
        <v>12160</v>
      </c>
      <c r="D830" s="36">
        <f>SUM(D831:D855)</f>
        <v>16153</v>
      </c>
      <c r="E830" s="36">
        <f>SUM(E831:E855)</f>
        <v>20976</v>
      </c>
      <c r="F830" s="25">
        <v>172.5</v>
      </c>
    </row>
    <row r="831" s="1" customFormat="1" spans="1:6">
      <c r="A831" s="22">
        <v>2130101</v>
      </c>
      <c r="B831" s="31" t="s">
        <v>13</v>
      </c>
      <c r="C831" s="31">
        <v>4324</v>
      </c>
      <c r="D831" s="28">
        <v>6655</v>
      </c>
      <c r="E831" s="29">
        <v>7164</v>
      </c>
      <c r="F831" s="25">
        <v>165.67992599445</v>
      </c>
    </row>
    <row r="832" s="1" customFormat="1" spans="1:6">
      <c r="A832" s="22">
        <v>2130102</v>
      </c>
      <c r="B832" s="31" t="s">
        <v>14</v>
      </c>
      <c r="C832" s="31">
        <v>91</v>
      </c>
      <c r="D832" s="28">
        <v>146</v>
      </c>
      <c r="E832" s="29">
        <v>480</v>
      </c>
      <c r="F832" s="25">
        <v>527.472527472527</v>
      </c>
    </row>
    <row r="833" s="1" customFormat="1" spans="1:6">
      <c r="A833" s="22">
        <v>2130103</v>
      </c>
      <c r="B833" s="31" t="s">
        <v>15</v>
      </c>
      <c r="C833" s="37">
        <v>0</v>
      </c>
      <c r="D833" s="28">
        <v>0</v>
      </c>
      <c r="E833" s="29">
        <v>0</v>
      </c>
      <c r="F833" s="25"/>
    </row>
    <row r="834" s="1" customFormat="1" spans="1:6">
      <c r="A834" s="22">
        <v>2130104</v>
      </c>
      <c r="B834" s="31" t="s">
        <v>22</v>
      </c>
      <c r="C834" s="31">
        <v>531</v>
      </c>
      <c r="D834" s="28">
        <v>635</v>
      </c>
      <c r="E834" s="29">
        <v>645</v>
      </c>
      <c r="F834" s="25">
        <v>121.468926553672</v>
      </c>
    </row>
    <row r="835" s="1" customFormat="1" spans="1:6">
      <c r="A835" s="22">
        <v>2130105</v>
      </c>
      <c r="B835" s="31" t="s">
        <v>637</v>
      </c>
      <c r="C835" s="37">
        <v>0</v>
      </c>
      <c r="D835" s="28">
        <v>0</v>
      </c>
      <c r="E835" s="29">
        <v>0</v>
      </c>
      <c r="F835" s="25"/>
    </row>
    <row r="836" s="1" customFormat="1" spans="1:6">
      <c r="A836" s="22">
        <v>2130106</v>
      </c>
      <c r="B836" s="31" t="s">
        <v>638</v>
      </c>
      <c r="C836" s="31">
        <v>620</v>
      </c>
      <c r="D836" s="28">
        <v>285</v>
      </c>
      <c r="E836" s="29">
        <v>11</v>
      </c>
      <c r="F836" s="25">
        <v>1.7741935483871</v>
      </c>
    </row>
    <row r="837" s="1" customFormat="1" spans="1:6">
      <c r="A837" s="22">
        <v>2130108</v>
      </c>
      <c r="B837" s="31" t="s">
        <v>639</v>
      </c>
      <c r="C837" s="31">
        <v>394</v>
      </c>
      <c r="D837" s="28">
        <v>196</v>
      </c>
      <c r="E837" s="29">
        <v>52</v>
      </c>
      <c r="F837" s="25">
        <v>13.1979695431472</v>
      </c>
    </row>
    <row r="838" s="1" customFormat="1" spans="1:6">
      <c r="A838" s="22">
        <v>2130109</v>
      </c>
      <c r="B838" s="31" t="s">
        <v>640</v>
      </c>
      <c r="C838" s="31">
        <v>148</v>
      </c>
      <c r="D838" s="28">
        <v>64</v>
      </c>
      <c r="E838" s="29">
        <v>35</v>
      </c>
      <c r="F838" s="25">
        <v>23.6486486486486</v>
      </c>
    </row>
    <row r="839" s="1" customFormat="1" spans="1:6">
      <c r="A839" s="22">
        <v>2130110</v>
      </c>
      <c r="B839" s="31" t="s">
        <v>641</v>
      </c>
      <c r="C839" s="37">
        <v>31</v>
      </c>
      <c r="D839" s="28">
        <v>3</v>
      </c>
      <c r="E839" s="29">
        <v>22</v>
      </c>
      <c r="F839" s="25">
        <v>70.9677419354839</v>
      </c>
    </row>
    <row r="840" s="1" customFormat="1" spans="1:6">
      <c r="A840" s="22">
        <v>2130111</v>
      </c>
      <c r="B840" s="31" t="s">
        <v>642</v>
      </c>
      <c r="C840" s="31">
        <v>83</v>
      </c>
      <c r="D840" s="28">
        <v>66</v>
      </c>
      <c r="E840" s="29">
        <v>107</v>
      </c>
      <c r="F840" s="25">
        <v>128.915662650602</v>
      </c>
    </row>
    <row r="841" s="1" customFormat="1" spans="1:6">
      <c r="A841" s="22">
        <v>2130112</v>
      </c>
      <c r="B841" s="31" t="s">
        <v>643</v>
      </c>
      <c r="C841" s="31">
        <v>19</v>
      </c>
      <c r="D841" s="28">
        <v>10</v>
      </c>
      <c r="E841" s="29">
        <v>0</v>
      </c>
      <c r="F841" s="25">
        <v>0</v>
      </c>
    </row>
    <row r="842" s="1" customFormat="1" spans="1:6">
      <c r="A842" s="22">
        <v>2130114</v>
      </c>
      <c r="B842" s="31" t="s">
        <v>644</v>
      </c>
      <c r="C842" s="31">
        <v>0</v>
      </c>
      <c r="D842" s="28">
        <v>0</v>
      </c>
      <c r="E842" s="29">
        <v>0</v>
      </c>
      <c r="F842" s="25"/>
    </row>
    <row r="843" s="1" customFormat="1" spans="1:6">
      <c r="A843" s="22">
        <v>2130119</v>
      </c>
      <c r="B843" s="31" t="s">
        <v>645</v>
      </c>
      <c r="C843" s="31">
        <v>163</v>
      </c>
      <c r="D843" s="28">
        <v>17</v>
      </c>
      <c r="E843" s="29">
        <v>89</v>
      </c>
      <c r="F843" s="25">
        <v>54.601226993865</v>
      </c>
    </row>
    <row r="844" s="1" customFormat="1" spans="1:6">
      <c r="A844" s="22">
        <v>2130120</v>
      </c>
      <c r="B844" s="31" t="s">
        <v>646</v>
      </c>
      <c r="C844" s="37">
        <v>17</v>
      </c>
      <c r="D844" s="28">
        <v>0</v>
      </c>
      <c r="E844" s="29">
        <v>1270</v>
      </c>
      <c r="F844" s="25">
        <v>7470.58823529412</v>
      </c>
    </row>
    <row r="845" s="1" customFormat="1" spans="1:6">
      <c r="A845" s="22">
        <v>2130121</v>
      </c>
      <c r="B845" s="31" t="s">
        <v>647</v>
      </c>
      <c r="C845" s="31">
        <v>0</v>
      </c>
      <c r="D845" s="28">
        <v>4</v>
      </c>
      <c r="E845" s="29">
        <v>0</v>
      </c>
      <c r="F845" s="25"/>
    </row>
    <row r="846" s="1" customFormat="1" spans="1:6">
      <c r="A846" s="22">
        <v>2130122</v>
      </c>
      <c r="B846" s="31" t="s">
        <v>648</v>
      </c>
      <c r="C846" s="31">
        <v>775</v>
      </c>
      <c r="D846" s="28">
        <v>2535</v>
      </c>
      <c r="E846" s="29">
        <v>2015</v>
      </c>
      <c r="F846" s="25">
        <v>260</v>
      </c>
    </row>
    <row r="847" s="1" customFormat="1" spans="1:6">
      <c r="A847" s="22">
        <v>2130124</v>
      </c>
      <c r="B847" s="31" t="s">
        <v>649</v>
      </c>
      <c r="C847" s="37">
        <v>84</v>
      </c>
      <c r="D847" s="28">
        <v>244</v>
      </c>
      <c r="E847" s="29">
        <v>248</v>
      </c>
      <c r="F847" s="25">
        <v>295.238095238095</v>
      </c>
    </row>
    <row r="848" s="1" customFormat="1" spans="1:6">
      <c r="A848" s="22">
        <v>2130125</v>
      </c>
      <c r="B848" s="31" t="s">
        <v>650</v>
      </c>
      <c r="C848" s="31">
        <v>98</v>
      </c>
      <c r="D848" s="28">
        <v>20</v>
      </c>
      <c r="E848" s="29">
        <v>0</v>
      </c>
      <c r="F848" s="25">
        <v>0</v>
      </c>
    </row>
    <row r="849" s="1" customFormat="1" spans="1:6">
      <c r="A849" s="22">
        <v>2130126</v>
      </c>
      <c r="B849" s="31" t="s">
        <v>651</v>
      </c>
      <c r="C849" s="37">
        <v>418</v>
      </c>
      <c r="D849" s="28">
        <v>1342</v>
      </c>
      <c r="E849" s="29">
        <v>879</v>
      </c>
      <c r="F849" s="25">
        <v>210.287081339713</v>
      </c>
    </row>
    <row r="850" s="1" customFormat="1" spans="1:6">
      <c r="A850" s="22">
        <v>2130135</v>
      </c>
      <c r="B850" s="31" t="s">
        <v>652</v>
      </c>
      <c r="C850" s="31">
        <v>149</v>
      </c>
      <c r="D850" s="28">
        <v>9</v>
      </c>
      <c r="E850" s="29">
        <v>68</v>
      </c>
      <c r="F850" s="25">
        <v>45.6375838926174</v>
      </c>
    </row>
    <row r="851" s="1" customFormat="1" spans="1:6">
      <c r="A851" s="22">
        <v>2130142</v>
      </c>
      <c r="B851" s="31" t="s">
        <v>653</v>
      </c>
      <c r="C851" s="31">
        <v>264</v>
      </c>
      <c r="D851" s="28">
        <v>270</v>
      </c>
      <c r="E851" s="29">
        <v>0</v>
      </c>
      <c r="F851" s="25">
        <v>0</v>
      </c>
    </row>
    <row r="852" s="1" customFormat="1" spans="1:6">
      <c r="A852" s="22">
        <v>2130148</v>
      </c>
      <c r="B852" s="31" t="s">
        <v>654</v>
      </c>
      <c r="C852" s="31">
        <v>214</v>
      </c>
      <c r="D852" s="28">
        <v>217</v>
      </c>
      <c r="E852" s="29">
        <v>100</v>
      </c>
      <c r="F852" s="25">
        <v>46.7289719626168</v>
      </c>
    </row>
    <row r="853" s="1" customFormat="1" spans="1:6">
      <c r="A853" s="22">
        <v>2130152</v>
      </c>
      <c r="B853" s="31" t="s">
        <v>655</v>
      </c>
      <c r="C853" s="37">
        <v>0</v>
      </c>
      <c r="D853" s="28">
        <v>3</v>
      </c>
      <c r="E853" s="29">
        <v>0</v>
      </c>
      <c r="F853" s="25"/>
    </row>
    <row r="854" s="1" customFormat="1" spans="1:6">
      <c r="A854" s="22">
        <v>2130153</v>
      </c>
      <c r="B854" s="31" t="s">
        <v>656</v>
      </c>
      <c r="C854" s="31">
        <v>2256</v>
      </c>
      <c r="D854" s="28">
        <v>959</v>
      </c>
      <c r="E854" s="29">
        <v>2102</v>
      </c>
      <c r="F854" s="25">
        <v>93.1737588652482</v>
      </c>
    </row>
    <row r="855" s="1" customFormat="1" spans="1:6">
      <c r="A855" s="22">
        <v>2130199</v>
      </c>
      <c r="B855" s="31" t="s">
        <v>657</v>
      </c>
      <c r="C855" s="31">
        <v>1481</v>
      </c>
      <c r="D855" s="28">
        <v>2473</v>
      </c>
      <c r="E855" s="29">
        <v>5689</v>
      </c>
      <c r="F855" s="25">
        <v>384.132343011479</v>
      </c>
    </row>
    <row r="856" s="1" customFormat="1" spans="1:6">
      <c r="A856" s="22">
        <v>21302</v>
      </c>
      <c r="B856" s="31" t="s">
        <v>658</v>
      </c>
      <c r="C856" s="36">
        <f>SUM(C857:C877)</f>
        <v>9732</v>
      </c>
      <c r="D856" s="36">
        <f>SUM(D857:D877)</f>
        <v>9356</v>
      </c>
      <c r="E856" s="36">
        <f>SUM(E857:E877)</f>
        <v>7042</v>
      </c>
      <c r="F856" s="25">
        <v>72.3592272914098</v>
      </c>
    </row>
    <row r="857" s="1" customFormat="1" spans="1:6">
      <c r="A857" s="22">
        <v>2130201</v>
      </c>
      <c r="B857" s="31" t="s">
        <v>13</v>
      </c>
      <c r="C857" s="31">
        <v>654</v>
      </c>
      <c r="D857" s="28">
        <v>438</v>
      </c>
      <c r="E857" s="29">
        <v>50</v>
      </c>
      <c r="F857" s="25">
        <v>7.64525993883792</v>
      </c>
    </row>
    <row r="858" s="1" customFormat="1" spans="1:6">
      <c r="A858" s="22">
        <v>2130202</v>
      </c>
      <c r="B858" s="31" t="s">
        <v>14</v>
      </c>
      <c r="C858" s="31">
        <v>0</v>
      </c>
      <c r="D858" s="28">
        <v>0</v>
      </c>
      <c r="E858" s="29">
        <v>0</v>
      </c>
      <c r="F858" s="25"/>
    </row>
    <row r="859" s="1" customFormat="1" spans="1:6">
      <c r="A859" s="22">
        <v>2130203</v>
      </c>
      <c r="B859" s="31" t="s">
        <v>15</v>
      </c>
      <c r="C859" s="37">
        <v>0</v>
      </c>
      <c r="D859" s="28">
        <v>0</v>
      </c>
      <c r="E859" s="29">
        <v>0</v>
      </c>
      <c r="F859" s="25"/>
    </row>
    <row r="860" s="1" customFormat="1" spans="1:6">
      <c r="A860" s="22">
        <v>2130204</v>
      </c>
      <c r="B860" s="31" t="s">
        <v>659</v>
      </c>
      <c r="C860" s="31">
        <v>2628</v>
      </c>
      <c r="D860" s="28">
        <v>1650</v>
      </c>
      <c r="E860" s="29">
        <v>1926</v>
      </c>
      <c r="F860" s="25">
        <v>73.2876712328767</v>
      </c>
    </row>
    <row r="861" s="1" customFormat="1" spans="1:6">
      <c r="A861" s="22">
        <v>2130205</v>
      </c>
      <c r="B861" s="31" t="s">
        <v>660</v>
      </c>
      <c r="C861" s="31">
        <v>2016</v>
      </c>
      <c r="D861" s="28">
        <v>1362</v>
      </c>
      <c r="E861" s="29">
        <v>1201</v>
      </c>
      <c r="F861" s="25">
        <v>59.5734126984127</v>
      </c>
    </row>
    <row r="862" s="1" customFormat="1" spans="1:6">
      <c r="A862" s="22">
        <v>2130206</v>
      </c>
      <c r="B862" s="31" t="s">
        <v>661</v>
      </c>
      <c r="C862" s="31">
        <v>78</v>
      </c>
      <c r="D862" s="28">
        <v>199</v>
      </c>
      <c r="E862" s="29">
        <v>0</v>
      </c>
      <c r="F862" s="25">
        <v>0</v>
      </c>
    </row>
    <row r="863" s="1" customFormat="1" spans="1:6">
      <c r="A863" s="22">
        <v>2130207</v>
      </c>
      <c r="B863" s="31" t="s">
        <v>662</v>
      </c>
      <c r="C863" s="37">
        <v>0</v>
      </c>
      <c r="D863" s="28">
        <v>1224</v>
      </c>
      <c r="E863" s="29">
        <v>1507</v>
      </c>
      <c r="F863" s="25"/>
    </row>
    <row r="864" s="1" customFormat="1" spans="1:6">
      <c r="A864" s="22">
        <v>2130209</v>
      </c>
      <c r="B864" s="31" t="s">
        <v>663</v>
      </c>
      <c r="C864" s="31">
        <v>3493</v>
      </c>
      <c r="D864" s="28">
        <v>1282</v>
      </c>
      <c r="E864" s="29">
        <v>802</v>
      </c>
      <c r="F864" s="25">
        <v>22.9602061265388</v>
      </c>
    </row>
    <row r="865" s="1" customFormat="1" spans="1:6">
      <c r="A865" s="22">
        <v>2130211</v>
      </c>
      <c r="B865" s="31" t="s">
        <v>664</v>
      </c>
      <c r="C865" s="31">
        <v>0</v>
      </c>
      <c r="D865" s="28">
        <v>26</v>
      </c>
      <c r="E865" s="29">
        <v>0</v>
      </c>
      <c r="F865" s="25"/>
    </row>
    <row r="866" s="1" customFormat="1" spans="1:6">
      <c r="A866" s="22">
        <v>2130212</v>
      </c>
      <c r="B866" s="31" t="s">
        <v>665</v>
      </c>
      <c r="C866" s="37">
        <v>0</v>
      </c>
      <c r="D866" s="28">
        <v>26</v>
      </c>
      <c r="E866" s="29">
        <v>0</v>
      </c>
      <c r="F866" s="25"/>
    </row>
    <row r="867" s="1" customFormat="1" spans="1:6">
      <c r="A867" s="22">
        <v>2130213</v>
      </c>
      <c r="B867" s="31" t="s">
        <v>666</v>
      </c>
      <c r="C867" s="37">
        <v>0</v>
      </c>
      <c r="D867" s="28">
        <v>0</v>
      </c>
      <c r="E867" s="29">
        <v>0</v>
      </c>
      <c r="F867" s="25"/>
    </row>
    <row r="868" s="1" customFormat="1" spans="1:6">
      <c r="A868" s="22">
        <v>2130217</v>
      </c>
      <c r="B868" s="31" t="s">
        <v>667</v>
      </c>
      <c r="C868" s="37">
        <v>0</v>
      </c>
      <c r="D868" s="28">
        <v>0</v>
      </c>
      <c r="E868" s="29">
        <v>0</v>
      </c>
      <c r="F868" s="25"/>
    </row>
    <row r="869" s="1" customFormat="1" spans="1:6">
      <c r="A869" s="22">
        <v>2130220</v>
      </c>
      <c r="B869" s="31" t="s">
        <v>668</v>
      </c>
      <c r="C869" s="37">
        <v>0</v>
      </c>
      <c r="D869" s="28">
        <v>0</v>
      </c>
      <c r="E869" s="29">
        <v>0</v>
      </c>
      <c r="F869" s="25"/>
    </row>
    <row r="870" s="1" customFormat="1" spans="1:6">
      <c r="A870" s="22">
        <v>2130221</v>
      </c>
      <c r="B870" s="31" t="s">
        <v>669</v>
      </c>
      <c r="C870" s="37">
        <v>0</v>
      </c>
      <c r="D870" s="28">
        <v>0</v>
      </c>
      <c r="E870" s="29">
        <v>20</v>
      </c>
      <c r="F870" s="25"/>
    </row>
    <row r="871" s="1" customFormat="1" spans="1:6">
      <c r="A871" s="22">
        <v>2130223</v>
      </c>
      <c r="B871" s="31" t="s">
        <v>670</v>
      </c>
      <c r="C871" s="37">
        <v>0</v>
      </c>
      <c r="D871" s="28">
        <v>0</v>
      </c>
      <c r="E871" s="29">
        <v>0</v>
      </c>
      <c r="F871" s="25"/>
    </row>
    <row r="872" s="1" customFormat="1" spans="1:6">
      <c r="A872" s="22">
        <v>2130226</v>
      </c>
      <c r="B872" s="31" t="s">
        <v>671</v>
      </c>
      <c r="C872" s="37">
        <v>0</v>
      </c>
      <c r="D872" s="28">
        <v>0</v>
      </c>
      <c r="E872" s="29">
        <v>0</v>
      </c>
      <c r="F872" s="25"/>
    </row>
    <row r="873" s="1" customFormat="1" spans="1:6">
      <c r="A873" s="22">
        <v>2130227</v>
      </c>
      <c r="B873" s="31" t="s">
        <v>672</v>
      </c>
      <c r="C873" s="37">
        <v>77</v>
      </c>
      <c r="D873" s="28">
        <v>22</v>
      </c>
      <c r="E873" s="29">
        <v>0</v>
      </c>
      <c r="F873" s="25">
        <v>0</v>
      </c>
    </row>
    <row r="874" s="1" customFormat="1" spans="1:6">
      <c r="A874" s="22">
        <v>2130234</v>
      </c>
      <c r="B874" s="31" t="s">
        <v>673</v>
      </c>
      <c r="C874" s="31">
        <v>534</v>
      </c>
      <c r="D874" s="28">
        <v>312</v>
      </c>
      <c r="E874" s="29">
        <v>5</v>
      </c>
      <c r="F874" s="25">
        <v>0.936329588014981</v>
      </c>
    </row>
    <row r="875" s="1" customFormat="1" spans="1:6">
      <c r="A875" s="22">
        <v>2130236</v>
      </c>
      <c r="B875" s="31" t="s">
        <v>674</v>
      </c>
      <c r="C875" s="37">
        <v>0</v>
      </c>
      <c r="D875" s="28">
        <v>0</v>
      </c>
      <c r="E875" s="29">
        <v>0</v>
      </c>
      <c r="F875" s="25"/>
    </row>
    <row r="876" s="1" customFormat="1" spans="1:6">
      <c r="A876" s="22">
        <v>2130237</v>
      </c>
      <c r="B876" s="31" t="s">
        <v>643</v>
      </c>
      <c r="C876" s="37">
        <v>0</v>
      </c>
      <c r="D876" s="28">
        <v>0</v>
      </c>
      <c r="E876" s="29">
        <v>0</v>
      </c>
      <c r="F876" s="25"/>
    </row>
    <row r="877" s="1" customFormat="1" spans="1:6">
      <c r="A877" s="22">
        <v>2130299</v>
      </c>
      <c r="B877" s="31" t="s">
        <v>675</v>
      </c>
      <c r="C877" s="31">
        <v>252</v>
      </c>
      <c r="D877" s="28">
        <v>2815</v>
      </c>
      <c r="E877" s="29">
        <v>1531</v>
      </c>
      <c r="F877" s="25">
        <v>607.539682539683</v>
      </c>
    </row>
    <row r="878" s="1" customFormat="1" spans="1:6">
      <c r="A878" s="22">
        <v>21303</v>
      </c>
      <c r="B878" s="31" t="s">
        <v>676</v>
      </c>
      <c r="C878" s="36">
        <f>SUM(C879:C905)</f>
        <v>6655</v>
      </c>
      <c r="D878" s="36">
        <f>SUM(D879:D905)</f>
        <v>4379</v>
      </c>
      <c r="E878" s="36">
        <f>SUM(E879:E905)</f>
        <v>4496</v>
      </c>
      <c r="F878" s="25">
        <v>67.5582268970699</v>
      </c>
    </row>
    <row r="879" s="1" customFormat="1" spans="1:6">
      <c r="A879" s="22">
        <v>2130301</v>
      </c>
      <c r="B879" s="31" t="s">
        <v>13</v>
      </c>
      <c r="C879" s="31">
        <v>122</v>
      </c>
      <c r="D879" s="28">
        <v>152</v>
      </c>
      <c r="E879" s="29">
        <v>223</v>
      </c>
      <c r="F879" s="25">
        <v>182.786885245902</v>
      </c>
    </row>
    <row r="880" s="1" customFormat="1" spans="1:6">
      <c r="A880" s="22">
        <v>2130302</v>
      </c>
      <c r="B880" s="31" t="s">
        <v>14</v>
      </c>
      <c r="C880" s="31">
        <v>37</v>
      </c>
      <c r="D880" s="28">
        <v>0</v>
      </c>
      <c r="E880" s="29">
        <v>0</v>
      </c>
      <c r="F880" s="25">
        <v>0</v>
      </c>
    </row>
    <row r="881" s="1" customFormat="1" spans="1:6">
      <c r="A881" s="22">
        <v>2130303</v>
      </c>
      <c r="B881" s="31" t="s">
        <v>15</v>
      </c>
      <c r="C881" s="31">
        <v>0</v>
      </c>
      <c r="D881" s="28">
        <v>0</v>
      </c>
      <c r="E881" s="29">
        <v>0</v>
      </c>
      <c r="F881" s="25"/>
    </row>
    <row r="882" s="1" customFormat="1" spans="1:6">
      <c r="A882" s="22">
        <v>2130304</v>
      </c>
      <c r="B882" s="31" t="s">
        <v>677</v>
      </c>
      <c r="C882" s="31">
        <v>67</v>
      </c>
      <c r="D882" s="28">
        <v>0</v>
      </c>
      <c r="E882" s="29">
        <v>0</v>
      </c>
      <c r="F882" s="25">
        <v>0</v>
      </c>
    </row>
    <row r="883" s="1" customFormat="1" spans="1:6">
      <c r="A883" s="22">
        <v>2130305</v>
      </c>
      <c r="B883" s="31" t="s">
        <v>678</v>
      </c>
      <c r="C883" s="31">
        <v>4014</v>
      </c>
      <c r="D883" s="28">
        <v>1650</v>
      </c>
      <c r="E883" s="29">
        <v>3398</v>
      </c>
      <c r="F883" s="25">
        <v>84.6537120079721</v>
      </c>
    </row>
    <row r="884" s="1" customFormat="1" spans="1:6">
      <c r="A884" s="22">
        <v>2130306</v>
      </c>
      <c r="B884" s="31" t="s">
        <v>679</v>
      </c>
      <c r="C884" s="31">
        <v>615</v>
      </c>
      <c r="D884" s="28">
        <v>805</v>
      </c>
      <c r="E884" s="29">
        <v>503</v>
      </c>
      <c r="F884" s="25">
        <v>81.7886178861789</v>
      </c>
    </row>
    <row r="885" s="1" customFormat="1" spans="1:6">
      <c r="A885" s="22">
        <v>2130307</v>
      </c>
      <c r="B885" s="31" t="s">
        <v>680</v>
      </c>
      <c r="C885" s="37">
        <v>0</v>
      </c>
      <c r="D885" s="28">
        <v>0</v>
      </c>
      <c r="E885" s="29">
        <v>0</v>
      </c>
      <c r="F885" s="25"/>
    </row>
    <row r="886" s="1" customFormat="1" spans="1:6">
      <c r="A886" s="22">
        <v>2130308</v>
      </c>
      <c r="B886" s="31" t="s">
        <v>681</v>
      </c>
      <c r="C886" s="31">
        <v>67</v>
      </c>
      <c r="D886" s="28">
        <v>30</v>
      </c>
      <c r="E886" s="29">
        <v>0</v>
      </c>
      <c r="F886" s="25">
        <v>0</v>
      </c>
    </row>
    <row r="887" s="1" customFormat="1" spans="1:6">
      <c r="A887" s="22">
        <v>2130309</v>
      </c>
      <c r="B887" s="31" t="s">
        <v>682</v>
      </c>
      <c r="C887" s="37">
        <v>0</v>
      </c>
      <c r="D887" s="28">
        <v>0</v>
      </c>
      <c r="E887" s="29">
        <v>0</v>
      </c>
      <c r="F887" s="25"/>
    </row>
    <row r="888" s="1" customFormat="1" spans="1:6">
      <c r="A888" s="22">
        <v>2130310</v>
      </c>
      <c r="B888" s="31" t="s">
        <v>683</v>
      </c>
      <c r="C888" s="31">
        <v>0</v>
      </c>
      <c r="D888" s="28">
        <v>240</v>
      </c>
      <c r="E888" s="29">
        <v>0</v>
      </c>
      <c r="F888" s="25"/>
    </row>
    <row r="889" s="1" customFormat="1" spans="1:6">
      <c r="A889" s="22">
        <v>2130311</v>
      </c>
      <c r="B889" s="31" t="s">
        <v>684</v>
      </c>
      <c r="C889" s="31">
        <v>6</v>
      </c>
      <c r="D889" s="28">
        <v>285</v>
      </c>
      <c r="E889" s="29">
        <v>48</v>
      </c>
      <c r="F889" s="25">
        <v>800</v>
      </c>
    </row>
    <row r="890" s="1" customFormat="1" spans="1:6">
      <c r="A890" s="22">
        <v>2130312</v>
      </c>
      <c r="B890" s="31" t="s">
        <v>685</v>
      </c>
      <c r="C890" s="31">
        <v>15</v>
      </c>
      <c r="D890" s="28">
        <v>6</v>
      </c>
      <c r="E890" s="29">
        <v>0</v>
      </c>
      <c r="F890" s="25">
        <v>0</v>
      </c>
    </row>
    <row r="891" s="1" customFormat="1" spans="1:6">
      <c r="A891" s="22">
        <v>2130313</v>
      </c>
      <c r="B891" s="31" t="s">
        <v>686</v>
      </c>
      <c r="C891" s="31">
        <v>3</v>
      </c>
      <c r="D891" s="28">
        <v>0</v>
      </c>
      <c r="E891" s="29">
        <v>0</v>
      </c>
      <c r="F891" s="25">
        <v>0</v>
      </c>
    </row>
    <row r="892" s="1" customFormat="1" spans="1:6">
      <c r="A892" s="22">
        <v>2130314</v>
      </c>
      <c r="B892" s="31" t="s">
        <v>687</v>
      </c>
      <c r="C892" s="31">
        <v>252</v>
      </c>
      <c r="D892" s="28">
        <v>127</v>
      </c>
      <c r="E892" s="29">
        <v>22</v>
      </c>
      <c r="F892" s="25">
        <v>8.73015873015873</v>
      </c>
    </row>
    <row r="893" s="1" customFormat="1" spans="1:6">
      <c r="A893" s="22">
        <v>2130315</v>
      </c>
      <c r="B893" s="31" t="s">
        <v>688</v>
      </c>
      <c r="C893" s="37">
        <v>535</v>
      </c>
      <c r="D893" s="28">
        <v>0</v>
      </c>
      <c r="E893" s="29">
        <v>7</v>
      </c>
      <c r="F893" s="25">
        <v>1.30841121495327</v>
      </c>
    </row>
    <row r="894" s="1" customFormat="1" spans="1:6">
      <c r="A894" s="22">
        <v>2130316</v>
      </c>
      <c r="B894" s="31" t="s">
        <v>689</v>
      </c>
      <c r="C894" s="31">
        <v>66</v>
      </c>
      <c r="D894" s="28">
        <v>61</v>
      </c>
      <c r="E894" s="29">
        <v>10</v>
      </c>
      <c r="F894" s="25">
        <v>15.1515151515152</v>
      </c>
    </row>
    <row r="895" s="1" customFormat="1" spans="1:6">
      <c r="A895" s="22">
        <v>2130317</v>
      </c>
      <c r="B895" s="31" t="s">
        <v>690</v>
      </c>
      <c r="C895" s="31">
        <v>278</v>
      </c>
      <c r="D895" s="28">
        <v>237</v>
      </c>
      <c r="E895" s="29">
        <v>0</v>
      </c>
      <c r="F895" s="25">
        <v>0</v>
      </c>
    </row>
    <row r="896" s="1" customFormat="1" spans="1:6">
      <c r="A896" s="22">
        <v>2130318</v>
      </c>
      <c r="B896" s="31" t="s">
        <v>691</v>
      </c>
      <c r="C896" s="37">
        <v>0</v>
      </c>
      <c r="D896" s="28">
        <v>0</v>
      </c>
      <c r="E896" s="29">
        <v>0</v>
      </c>
      <c r="F896" s="25"/>
    </row>
    <row r="897" s="1" customFormat="1" spans="1:6">
      <c r="A897" s="22">
        <v>2130319</v>
      </c>
      <c r="B897" s="31" t="s">
        <v>692</v>
      </c>
      <c r="C897" s="31">
        <v>221</v>
      </c>
      <c r="D897" s="28">
        <v>83</v>
      </c>
      <c r="E897" s="29">
        <v>0</v>
      </c>
      <c r="F897" s="25">
        <v>0</v>
      </c>
    </row>
    <row r="898" s="1" customFormat="1" spans="1:6">
      <c r="A898" s="22">
        <v>2130321</v>
      </c>
      <c r="B898" s="31" t="s">
        <v>693</v>
      </c>
      <c r="C898" s="31">
        <v>233</v>
      </c>
      <c r="D898" s="28">
        <v>246</v>
      </c>
      <c r="E898" s="29">
        <v>235</v>
      </c>
      <c r="F898" s="25">
        <v>100.858369098712</v>
      </c>
    </row>
    <row r="899" s="1" customFormat="1" spans="1:6">
      <c r="A899" s="22">
        <v>2130322</v>
      </c>
      <c r="B899" s="31" t="s">
        <v>694</v>
      </c>
      <c r="C899" s="37">
        <v>0</v>
      </c>
      <c r="D899" s="28">
        <v>0</v>
      </c>
      <c r="E899" s="29">
        <v>0</v>
      </c>
      <c r="F899" s="25"/>
    </row>
    <row r="900" s="1" customFormat="1" spans="1:6">
      <c r="A900" s="22">
        <v>2130333</v>
      </c>
      <c r="B900" s="31" t="s">
        <v>670</v>
      </c>
      <c r="C900" s="37">
        <v>0</v>
      </c>
      <c r="D900" s="28">
        <v>0</v>
      </c>
      <c r="E900" s="29">
        <v>0</v>
      </c>
      <c r="F900" s="25"/>
    </row>
    <row r="901" s="1" customFormat="1" spans="1:6">
      <c r="A901" s="22">
        <v>2130334</v>
      </c>
      <c r="B901" s="31" t="s">
        <v>695</v>
      </c>
      <c r="C901" s="37">
        <v>0</v>
      </c>
      <c r="D901" s="28">
        <v>0</v>
      </c>
      <c r="E901" s="29">
        <v>0</v>
      </c>
      <c r="F901" s="25"/>
    </row>
    <row r="902" s="1" customFormat="1" spans="1:6">
      <c r="A902" s="22">
        <v>2130335</v>
      </c>
      <c r="B902" s="31" t="s">
        <v>696</v>
      </c>
      <c r="C902" s="31">
        <v>58</v>
      </c>
      <c r="D902" s="28">
        <v>129</v>
      </c>
      <c r="E902" s="29">
        <v>0</v>
      </c>
      <c r="F902" s="25">
        <v>0</v>
      </c>
    </row>
    <row r="903" s="1" customFormat="1" spans="1:6">
      <c r="A903" s="22">
        <v>2130336</v>
      </c>
      <c r="B903" s="31" t="s">
        <v>697</v>
      </c>
      <c r="C903" s="37">
        <v>0</v>
      </c>
      <c r="D903" s="28">
        <v>0</v>
      </c>
      <c r="E903" s="29">
        <v>0</v>
      </c>
      <c r="F903" s="25"/>
    </row>
    <row r="904" s="1" customFormat="1" spans="1:6">
      <c r="A904" s="22">
        <v>2130337</v>
      </c>
      <c r="B904" s="31" t="s">
        <v>698</v>
      </c>
      <c r="C904" s="37">
        <v>0</v>
      </c>
      <c r="D904" s="28">
        <v>0</v>
      </c>
      <c r="E904" s="29">
        <v>0</v>
      </c>
      <c r="F904" s="25"/>
    </row>
    <row r="905" s="1" customFormat="1" spans="1:6">
      <c r="A905" s="22">
        <v>2130399</v>
      </c>
      <c r="B905" s="31" t="s">
        <v>699</v>
      </c>
      <c r="C905" s="31">
        <v>66</v>
      </c>
      <c r="D905" s="28">
        <v>328</v>
      </c>
      <c r="E905" s="29">
        <v>50</v>
      </c>
      <c r="F905" s="25">
        <v>75.7575757575758</v>
      </c>
    </row>
    <row r="906" s="1" customFormat="1" spans="1:6">
      <c r="A906" s="22">
        <v>21305</v>
      </c>
      <c r="B906" s="31" t="s">
        <v>700</v>
      </c>
      <c r="C906" s="36">
        <f>SUM(C907:C916)</f>
        <v>7685</v>
      </c>
      <c r="D906" s="36">
        <f>SUM(D907:D916)</f>
        <v>12409</v>
      </c>
      <c r="E906" s="36">
        <f>SUM(E907:E916)</f>
        <v>7240</v>
      </c>
      <c r="F906" s="25">
        <v>94.2094990240729</v>
      </c>
    </row>
    <row r="907" s="1" customFormat="1" spans="1:6">
      <c r="A907" s="22">
        <v>2130501</v>
      </c>
      <c r="B907" s="31" t="s">
        <v>13</v>
      </c>
      <c r="C907" s="31">
        <v>290</v>
      </c>
      <c r="D907" s="28">
        <v>386</v>
      </c>
      <c r="E907" s="29">
        <v>359</v>
      </c>
      <c r="F907" s="25">
        <v>123.793103448276</v>
      </c>
    </row>
    <row r="908" s="1" customFormat="1" spans="1:6">
      <c r="A908" s="22">
        <v>2130502</v>
      </c>
      <c r="B908" s="31" t="s">
        <v>14</v>
      </c>
      <c r="C908" s="37">
        <v>0</v>
      </c>
      <c r="D908" s="28">
        <v>0</v>
      </c>
      <c r="E908" s="29">
        <v>0</v>
      </c>
      <c r="F908" s="25"/>
    </row>
    <row r="909" s="1" customFormat="1" spans="1:6">
      <c r="A909" s="22">
        <v>2130503</v>
      </c>
      <c r="B909" s="31" t="s">
        <v>15</v>
      </c>
      <c r="C909" s="37">
        <v>0</v>
      </c>
      <c r="D909" s="28">
        <v>16</v>
      </c>
      <c r="E909" s="29">
        <v>0</v>
      </c>
      <c r="F909" s="25"/>
    </row>
    <row r="910" s="1" customFormat="1" spans="1:6">
      <c r="A910" s="22">
        <v>2130504</v>
      </c>
      <c r="B910" s="31" t="s">
        <v>701</v>
      </c>
      <c r="C910" s="31">
        <v>1754</v>
      </c>
      <c r="D910" s="28">
        <v>6473</v>
      </c>
      <c r="E910" s="29">
        <v>2207</v>
      </c>
      <c r="F910" s="25">
        <v>125.826681870011</v>
      </c>
    </row>
    <row r="911" s="1" customFormat="1" spans="1:6">
      <c r="A911" s="22">
        <v>2130505</v>
      </c>
      <c r="B911" s="31" t="s">
        <v>702</v>
      </c>
      <c r="C911" s="31">
        <v>4260</v>
      </c>
      <c r="D911" s="28">
        <v>4771</v>
      </c>
      <c r="E911" s="29">
        <v>1499</v>
      </c>
      <c r="F911" s="25">
        <v>35.18779342723</v>
      </c>
    </row>
    <row r="912" s="1" customFormat="1" spans="1:6">
      <c r="A912" s="22">
        <v>2130506</v>
      </c>
      <c r="B912" s="31" t="s">
        <v>703</v>
      </c>
      <c r="C912" s="31">
        <v>254</v>
      </c>
      <c r="D912" s="28">
        <v>253</v>
      </c>
      <c r="E912" s="29">
        <v>900</v>
      </c>
      <c r="F912" s="25">
        <v>354.330708661417</v>
      </c>
    </row>
    <row r="913" s="1" customFormat="1" spans="1:6">
      <c r="A913" s="22">
        <v>2130507</v>
      </c>
      <c r="B913" s="31" t="s">
        <v>704</v>
      </c>
      <c r="C913" s="31">
        <v>103</v>
      </c>
      <c r="D913" s="28">
        <v>100</v>
      </c>
      <c r="E913" s="29">
        <v>0</v>
      </c>
      <c r="F913" s="25">
        <v>0</v>
      </c>
    </row>
    <row r="914" s="1" customFormat="1" spans="1:6">
      <c r="A914" s="22">
        <v>2130508</v>
      </c>
      <c r="B914" s="31" t="s">
        <v>705</v>
      </c>
      <c r="C914" s="37">
        <v>0</v>
      </c>
      <c r="D914" s="28">
        <v>0</v>
      </c>
      <c r="E914" s="29">
        <v>0</v>
      </c>
      <c r="F914" s="25"/>
    </row>
    <row r="915" s="1" customFormat="1" spans="1:6">
      <c r="A915" s="22">
        <v>2130550</v>
      </c>
      <c r="B915" s="31" t="s">
        <v>22</v>
      </c>
      <c r="C915" s="37">
        <v>6</v>
      </c>
      <c r="D915" s="28">
        <v>0</v>
      </c>
      <c r="E915" s="29">
        <v>0</v>
      </c>
      <c r="F915" s="25">
        <v>0</v>
      </c>
    </row>
    <row r="916" s="1" customFormat="1" spans="1:6">
      <c r="A916" s="22">
        <v>2130599</v>
      </c>
      <c r="B916" s="31" t="s">
        <v>706</v>
      </c>
      <c r="C916" s="31">
        <v>1018</v>
      </c>
      <c r="D916" s="28">
        <v>410</v>
      </c>
      <c r="E916" s="29">
        <v>2275</v>
      </c>
      <c r="F916" s="25">
        <v>223.477406679764</v>
      </c>
    </row>
    <row r="917" s="1" customFormat="1" spans="1:6">
      <c r="A917" s="22">
        <v>21307</v>
      </c>
      <c r="B917" s="31" t="s">
        <v>707</v>
      </c>
      <c r="C917" s="36">
        <f>SUM(C918:C923)</f>
        <v>1794</v>
      </c>
      <c r="D917" s="36">
        <f>SUM(D918:D923)</f>
        <v>123</v>
      </c>
      <c r="E917" s="36">
        <f>SUM(E918:E923)</f>
        <v>614</v>
      </c>
      <c r="F917" s="25">
        <v>34.2251950947603</v>
      </c>
    </row>
    <row r="918" s="1" customFormat="1" spans="1:6">
      <c r="A918" s="22">
        <v>2130701</v>
      </c>
      <c r="B918" s="31" t="s">
        <v>708</v>
      </c>
      <c r="C918" s="31">
        <v>743</v>
      </c>
      <c r="D918" s="28">
        <v>20</v>
      </c>
      <c r="E918" s="29">
        <v>149</v>
      </c>
      <c r="F918" s="25">
        <v>20.0538358008075</v>
      </c>
    </row>
    <row r="919" s="1" customFormat="1" spans="1:6">
      <c r="A919" s="22">
        <v>2130704</v>
      </c>
      <c r="B919" s="31" t="s">
        <v>709</v>
      </c>
      <c r="C919" s="37">
        <v>0</v>
      </c>
      <c r="D919" s="28">
        <v>0</v>
      </c>
      <c r="E919" s="29">
        <v>0</v>
      </c>
      <c r="F919" s="25"/>
    </row>
    <row r="920" s="1" customFormat="1" spans="1:6">
      <c r="A920" s="22">
        <v>2130705</v>
      </c>
      <c r="B920" s="31" t="s">
        <v>710</v>
      </c>
      <c r="C920" s="31">
        <v>896</v>
      </c>
      <c r="D920" s="28">
        <v>103</v>
      </c>
      <c r="E920" s="29">
        <v>465</v>
      </c>
      <c r="F920" s="25">
        <v>51.8973214285714</v>
      </c>
    </row>
    <row r="921" s="1" customFormat="1" spans="1:6">
      <c r="A921" s="22">
        <v>2130706</v>
      </c>
      <c r="B921" s="31" t="s">
        <v>711</v>
      </c>
      <c r="C921" s="37">
        <v>0</v>
      </c>
      <c r="D921" s="28">
        <v>0</v>
      </c>
      <c r="E921" s="29">
        <v>0</v>
      </c>
      <c r="F921" s="25"/>
    </row>
    <row r="922" s="1" customFormat="1" spans="1:6">
      <c r="A922" s="22">
        <v>2130707</v>
      </c>
      <c r="B922" s="31" t="s">
        <v>712</v>
      </c>
      <c r="C922" s="37">
        <v>0</v>
      </c>
      <c r="D922" s="28">
        <v>0</v>
      </c>
      <c r="E922" s="29">
        <v>0</v>
      </c>
      <c r="F922" s="25"/>
    </row>
    <row r="923" s="1" customFormat="1" spans="1:6">
      <c r="A923" s="22">
        <v>2130799</v>
      </c>
      <c r="B923" s="31" t="s">
        <v>713</v>
      </c>
      <c r="C923" s="37">
        <v>155</v>
      </c>
      <c r="D923" s="28">
        <v>0</v>
      </c>
      <c r="E923" s="29">
        <v>0</v>
      </c>
      <c r="F923" s="25">
        <v>0</v>
      </c>
    </row>
    <row r="924" s="1" customFormat="1" spans="1:6">
      <c r="A924" s="22">
        <v>21308</v>
      </c>
      <c r="B924" s="31" t="s">
        <v>714</v>
      </c>
      <c r="C924" s="36">
        <f>SUM(C925:C929)</f>
        <v>6205</v>
      </c>
      <c r="D924" s="36">
        <f>SUM(D925:D929)</f>
        <v>1233</v>
      </c>
      <c r="E924" s="36">
        <f>SUM(E925:E929)</f>
        <v>973</v>
      </c>
      <c r="F924" s="25">
        <v>15.6809024979855</v>
      </c>
    </row>
    <row r="925" s="1" customFormat="1" spans="1:6">
      <c r="A925" s="22">
        <v>2130801</v>
      </c>
      <c r="B925" s="31" t="s">
        <v>715</v>
      </c>
      <c r="C925" s="31">
        <v>5150</v>
      </c>
      <c r="D925" s="28">
        <v>0</v>
      </c>
      <c r="E925" s="29">
        <v>0</v>
      </c>
      <c r="F925" s="25">
        <v>0</v>
      </c>
    </row>
    <row r="926" s="1" customFormat="1" spans="1:6">
      <c r="A926" s="22">
        <v>2130803</v>
      </c>
      <c r="B926" s="31" t="s">
        <v>716</v>
      </c>
      <c r="C926" s="31">
        <v>273</v>
      </c>
      <c r="D926" s="28">
        <v>630</v>
      </c>
      <c r="E926" s="29">
        <v>683</v>
      </c>
      <c r="F926" s="25">
        <v>250.18315018315</v>
      </c>
    </row>
    <row r="927" s="1" customFormat="1" spans="1:6">
      <c r="A927" s="22">
        <v>2130804</v>
      </c>
      <c r="B927" s="31" t="s">
        <v>717</v>
      </c>
      <c r="C927" s="31">
        <v>309</v>
      </c>
      <c r="D927" s="28">
        <v>603</v>
      </c>
      <c r="E927" s="29">
        <v>290</v>
      </c>
      <c r="F927" s="25">
        <v>93.8511326860841</v>
      </c>
    </row>
    <row r="928" s="1" customFormat="1" spans="1:6">
      <c r="A928" s="22">
        <v>2130805</v>
      </c>
      <c r="B928" s="31" t="s">
        <v>718</v>
      </c>
      <c r="C928" s="37">
        <v>0</v>
      </c>
      <c r="D928" s="28">
        <v>0</v>
      </c>
      <c r="E928" s="29">
        <v>0</v>
      </c>
      <c r="F928" s="25"/>
    </row>
    <row r="929" s="1" customFormat="1" spans="1:6">
      <c r="A929" s="22">
        <v>2130899</v>
      </c>
      <c r="B929" s="31" t="s">
        <v>719</v>
      </c>
      <c r="C929" s="31">
        <v>473</v>
      </c>
      <c r="D929" s="28">
        <v>0</v>
      </c>
      <c r="E929" s="29">
        <v>0</v>
      </c>
      <c r="F929" s="25">
        <v>0</v>
      </c>
    </row>
    <row r="930" s="1" customFormat="1" spans="1:6">
      <c r="A930" s="22">
        <v>21309</v>
      </c>
      <c r="B930" s="31" t="s">
        <v>720</v>
      </c>
      <c r="C930" s="36">
        <f>SUM(C931:C932)</f>
        <v>0</v>
      </c>
      <c r="D930" s="36">
        <f>SUM(D931:D932)</f>
        <v>288</v>
      </c>
      <c r="E930" s="36">
        <f>SUM(E931:E932)</f>
        <v>259</v>
      </c>
      <c r="F930" s="25"/>
    </row>
    <row r="931" s="1" customFormat="1" spans="1:6">
      <c r="A931" s="22">
        <v>2130901</v>
      </c>
      <c r="B931" s="31" t="s">
        <v>721</v>
      </c>
      <c r="C931" s="31">
        <v>0</v>
      </c>
      <c r="D931" s="28">
        <v>0</v>
      </c>
      <c r="E931" s="29">
        <v>0</v>
      </c>
      <c r="F931" s="25"/>
    </row>
    <row r="932" s="1" customFormat="1" spans="1:6">
      <c r="A932" s="22">
        <v>2130999</v>
      </c>
      <c r="B932" s="31" t="s">
        <v>722</v>
      </c>
      <c r="C932" s="31">
        <v>0</v>
      </c>
      <c r="D932" s="28">
        <v>288</v>
      </c>
      <c r="E932" s="29">
        <v>259</v>
      </c>
      <c r="F932" s="25"/>
    </row>
    <row r="933" s="1" customFormat="1" spans="1:6">
      <c r="A933" s="22">
        <v>21399</v>
      </c>
      <c r="B933" s="31" t="s">
        <v>723</v>
      </c>
      <c r="C933" s="36">
        <f>SUM(C934:C935)</f>
        <v>238</v>
      </c>
      <c r="D933" s="36">
        <f>SUM(D934:D935)</f>
        <v>2153</v>
      </c>
      <c r="E933" s="36">
        <f>SUM(E934:E935)</f>
        <v>0</v>
      </c>
      <c r="F933" s="25">
        <v>0</v>
      </c>
    </row>
    <row r="934" s="1" customFormat="1" spans="1:6">
      <c r="A934" s="22">
        <v>2139901</v>
      </c>
      <c r="B934" s="31" t="s">
        <v>724</v>
      </c>
      <c r="C934" s="31">
        <v>0</v>
      </c>
      <c r="D934" s="28">
        <v>0</v>
      </c>
      <c r="E934" s="29">
        <v>0</v>
      </c>
      <c r="F934" s="25"/>
    </row>
    <row r="935" s="1" customFormat="1" spans="1:6">
      <c r="A935" s="22">
        <v>2139999</v>
      </c>
      <c r="B935" s="31" t="s">
        <v>725</v>
      </c>
      <c r="C935" s="31">
        <v>238</v>
      </c>
      <c r="D935" s="28">
        <v>2153</v>
      </c>
      <c r="E935" s="29">
        <v>0</v>
      </c>
      <c r="F935" s="25">
        <v>0</v>
      </c>
    </row>
    <row r="936" s="1" customFormat="1" spans="1:6">
      <c r="A936" s="22">
        <v>214</v>
      </c>
      <c r="B936" s="31" t="s">
        <v>726</v>
      </c>
      <c r="C936" s="36">
        <f>C937+C959+C969+C979+C986+C991</f>
        <v>11381</v>
      </c>
      <c r="D936" s="36">
        <f>D937+D959+D969+D979+D986+D991</f>
        <v>7236</v>
      </c>
      <c r="E936" s="36">
        <f>E937+E959+E969+E979+E986+E991</f>
        <v>2080</v>
      </c>
      <c r="F936" s="25">
        <v>18.2760741586855</v>
      </c>
    </row>
    <row r="937" s="1" customFormat="1" spans="1:6">
      <c r="A937" s="22">
        <v>21401</v>
      </c>
      <c r="B937" s="31" t="s">
        <v>727</v>
      </c>
      <c r="C937" s="36">
        <f>SUM(C938:C958)</f>
        <v>1441</v>
      </c>
      <c r="D937" s="36">
        <f>SUM(D938:D958)</f>
        <v>6292</v>
      </c>
      <c r="E937" s="36">
        <f>SUM(E938:E958)</f>
        <v>1723</v>
      </c>
      <c r="F937" s="25">
        <v>119.569743233865</v>
      </c>
    </row>
    <row r="938" s="1" customFormat="1" spans="1:6">
      <c r="A938" s="22">
        <v>2140101</v>
      </c>
      <c r="B938" s="31" t="s">
        <v>13</v>
      </c>
      <c r="C938" s="31">
        <v>492</v>
      </c>
      <c r="D938" s="28">
        <v>807</v>
      </c>
      <c r="E938" s="29">
        <v>570</v>
      </c>
      <c r="F938" s="25">
        <v>115.853658536585</v>
      </c>
    </row>
    <row r="939" s="1" customFormat="1" spans="1:6">
      <c r="A939" s="22">
        <v>2140102</v>
      </c>
      <c r="B939" s="31" t="s">
        <v>14</v>
      </c>
      <c r="C939" s="37">
        <v>0</v>
      </c>
      <c r="D939" s="28">
        <v>0</v>
      </c>
      <c r="E939" s="29">
        <v>0</v>
      </c>
      <c r="F939" s="25"/>
    </row>
    <row r="940" s="1" customFormat="1" spans="1:6">
      <c r="A940" s="22">
        <v>2140103</v>
      </c>
      <c r="B940" s="31" t="s">
        <v>15</v>
      </c>
      <c r="C940" s="37">
        <v>0</v>
      </c>
      <c r="D940" s="28">
        <v>0</v>
      </c>
      <c r="E940" s="29">
        <v>0</v>
      </c>
      <c r="F940" s="25"/>
    </row>
    <row r="941" s="1" customFormat="1" spans="1:6">
      <c r="A941" s="22">
        <v>2140104</v>
      </c>
      <c r="B941" s="31" t="s">
        <v>728</v>
      </c>
      <c r="C941" s="31">
        <v>162</v>
      </c>
      <c r="D941" s="28">
        <v>4205</v>
      </c>
      <c r="E941" s="29">
        <v>419</v>
      </c>
      <c r="F941" s="25">
        <v>258.641975308642</v>
      </c>
    </row>
    <row r="942" s="1" customFormat="1" spans="1:6">
      <c r="A942" s="22">
        <v>2140106</v>
      </c>
      <c r="B942" s="31" t="s">
        <v>729</v>
      </c>
      <c r="C942" s="31">
        <v>374</v>
      </c>
      <c r="D942" s="28">
        <v>1070</v>
      </c>
      <c r="E942" s="29">
        <v>216</v>
      </c>
      <c r="F942" s="25">
        <v>57.7540106951872</v>
      </c>
    </row>
    <row r="943" s="1" customFormat="1" spans="1:6">
      <c r="A943" s="22">
        <v>2140109</v>
      </c>
      <c r="B943" s="31" t="s">
        <v>730</v>
      </c>
      <c r="C943" s="37">
        <v>30</v>
      </c>
      <c r="D943" s="28">
        <v>0</v>
      </c>
      <c r="E943" s="29">
        <v>0</v>
      </c>
      <c r="F943" s="25">
        <v>0</v>
      </c>
    </row>
    <row r="944" s="1" customFormat="1" spans="1:6">
      <c r="A944" s="22">
        <v>2140110</v>
      </c>
      <c r="B944" s="31" t="s">
        <v>731</v>
      </c>
      <c r="C944" s="37">
        <v>0</v>
      </c>
      <c r="D944" s="28">
        <v>210</v>
      </c>
      <c r="E944" s="29">
        <v>65</v>
      </c>
      <c r="F944" s="25"/>
    </row>
    <row r="945" s="1" customFormat="1" spans="1:6">
      <c r="A945" s="22">
        <v>2140111</v>
      </c>
      <c r="B945" s="31" t="s">
        <v>732</v>
      </c>
      <c r="C945" s="37">
        <v>0</v>
      </c>
      <c r="D945" s="28">
        <v>0</v>
      </c>
      <c r="E945" s="29">
        <v>0</v>
      </c>
      <c r="F945" s="25"/>
    </row>
    <row r="946" s="1" customFormat="1" spans="1:6">
      <c r="A946" s="22">
        <v>2140112</v>
      </c>
      <c r="B946" s="31" t="s">
        <v>733</v>
      </c>
      <c r="C946" s="37">
        <v>0</v>
      </c>
      <c r="D946" s="28">
        <v>0</v>
      </c>
      <c r="E946" s="29">
        <v>0</v>
      </c>
      <c r="F946" s="25"/>
    </row>
    <row r="947" s="1" customFormat="1" spans="1:6">
      <c r="A947" s="22">
        <v>2140114</v>
      </c>
      <c r="B947" s="31" t="s">
        <v>734</v>
      </c>
      <c r="C947" s="37">
        <v>0</v>
      </c>
      <c r="D947" s="28">
        <v>0</v>
      </c>
      <c r="E947" s="29">
        <v>0</v>
      </c>
      <c r="F947" s="25"/>
    </row>
    <row r="948" s="1" customFormat="1" spans="1:6">
      <c r="A948" s="22">
        <v>2140122</v>
      </c>
      <c r="B948" s="31" t="s">
        <v>735</v>
      </c>
      <c r="C948" s="37">
        <v>0</v>
      </c>
      <c r="D948" s="28">
        <v>0</v>
      </c>
      <c r="E948" s="29">
        <v>0</v>
      </c>
      <c r="F948" s="25"/>
    </row>
    <row r="949" s="1" customFormat="1" spans="1:6">
      <c r="A949" s="22">
        <v>2140123</v>
      </c>
      <c r="B949" s="31" t="s">
        <v>736</v>
      </c>
      <c r="C949" s="37">
        <v>0</v>
      </c>
      <c r="D949" s="28">
        <v>0</v>
      </c>
      <c r="E949" s="29">
        <v>0</v>
      </c>
      <c r="F949" s="25"/>
    </row>
    <row r="950" s="1" customFormat="1" spans="1:6">
      <c r="A950" s="22">
        <v>2140127</v>
      </c>
      <c r="B950" s="31" t="s">
        <v>737</v>
      </c>
      <c r="C950" s="37">
        <v>0</v>
      </c>
      <c r="D950" s="28">
        <v>0</v>
      </c>
      <c r="E950" s="29">
        <v>0</v>
      </c>
      <c r="F950" s="25"/>
    </row>
    <row r="951" s="1" customFormat="1" spans="1:6">
      <c r="A951" s="22">
        <v>2140128</v>
      </c>
      <c r="B951" s="31" t="s">
        <v>738</v>
      </c>
      <c r="C951" s="37">
        <v>0</v>
      </c>
      <c r="D951" s="28">
        <v>0</v>
      </c>
      <c r="E951" s="29">
        <v>0</v>
      </c>
      <c r="F951" s="25"/>
    </row>
    <row r="952" s="1" customFormat="1" spans="1:6">
      <c r="A952" s="22">
        <v>2140129</v>
      </c>
      <c r="B952" s="31" t="s">
        <v>739</v>
      </c>
      <c r="C952" s="37">
        <v>0</v>
      </c>
      <c r="D952" s="28">
        <v>0</v>
      </c>
      <c r="E952" s="29">
        <v>0</v>
      </c>
      <c r="F952" s="25"/>
    </row>
    <row r="953" s="1" customFormat="1" spans="1:6">
      <c r="A953" s="22">
        <v>2140130</v>
      </c>
      <c r="B953" s="31" t="s">
        <v>740</v>
      </c>
      <c r="C953" s="37">
        <v>0</v>
      </c>
      <c r="D953" s="28">
        <v>0</v>
      </c>
      <c r="E953" s="29">
        <v>0</v>
      </c>
      <c r="F953" s="25"/>
    </row>
    <row r="954" s="1" customFormat="1" spans="1:6">
      <c r="A954" s="22">
        <v>2140131</v>
      </c>
      <c r="B954" s="31" t="s">
        <v>741</v>
      </c>
      <c r="C954" s="37">
        <v>0</v>
      </c>
      <c r="D954" s="28">
        <v>0</v>
      </c>
      <c r="E954" s="29">
        <v>0</v>
      </c>
      <c r="F954" s="25"/>
    </row>
    <row r="955" s="1" customFormat="1" spans="1:6">
      <c r="A955" s="22">
        <v>2140133</v>
      </c>
      <c r="B955" s="31" t="s">
        <v>742</v>
      </c>
      <c r="C955" s="37">
        <v>0</v>
      </c>
      <c r="D955" s="28">
        <v>0</v>
      </c>
      <c r="E955" s="29">
        <v>0</v>
      </c>
      <c r="F955" s="25"/>
    </row>
    <row r="956" s="1" customFormat="1" spans="1:6">
      <c r="A956" s="22">
        <v>2140136</v>
      </c>
      <c r="B956" s="31" t="s">
        <v>743</v>
      </c>
      <c r="C956" s="37">
        <v>0</v>
      </c>
      <c r="D956" s="28">
        <v>0</v>
      </c>
      <c r="E956" s="29">
        <v>0</v>
      </c>
      <c r="F956" s="25"/>
    </row>
    <row r="957" s="1" customFormat="1" spans="1:6">
      <c r="A957" s="22">
        <v>2140138</v>
      </c>
      <c r="B957" s="31" t="s">
        <v>744</v>
      </c>
      <c r="C957" s="37">
        <v>0</v>
      </c>
      <c r="D957" s="28">
        <v>0</v>
      </c>
      <c r="E957" s="29">
        <v>0</v>
      </c>
      <c r="F957" s="25"/>
    </row>
    <row r="958" s="1" customFormat="1" spans="1:6">
      <c r="A958" s="22">
        <v>2140199</v>
      </c>
      <c r="B958" s="31" t="s">
        <v>745</v>
      </c>
      <c r="C958" s="37">
        <v>383</v>
      </c>
      <c r="D958" s="28">
        <v>0</v>
      </c>
      <c r="E958" s="29">
        <v>453</v>
      </c>
      <c r="F958" s="25">
        <v>118.276762402089</v>
      </c>
    </row>
    <row r="959" s="1" customFormat="1" spans="1:6">
      <c r="A959" s="22">
        <v>21402</v>
      </c>
      <c r="B959" s="31" t="s">
        <v>746</v>
      </c>
      <c r="C959" s="36">
        <f>SUM(C960:C968)</f>
        <v>58</v>
      </c>
      <c r="D959" s="36">
        <f>SUM(D960:D968)</f>
        <v>0</v>
      </c>
      <c r="E959" s="36">
        <f>SUM(E960:E968)</f>
        <v>0</v>
      </c>
      <c r="F959" s="25">
        <v>0</v>
      </c>
    </row>
    <row r="960" s="1" customFormat="1" spans="1:6">
      <c r="A960" s="22">
        <v>2140201</v>
      </c>
      <c r="B960" s="31" t="s">
        <v>13</v>
      </c>
      <c r="C960" s="31">
        <v>58</v>
      </c>
      <c r="D960" s="28">
        <v>0</v>
      </c>
      <c r="E960" s="29">
        <v>0</v>
      </c>
      <c r="F960" s="25">
        <v>0</v>
      </c>
    </row>
    <row r="961" s="1" customFormat="1" spans="1:6">
      <c r="A961" s="22">
        <v>2140202</v>
      </c>
      <c r="B961" s="31" t="s">
        <v>14</v>
      </c>
      <c r="C961" s="31">
        <v>0</v>
      </c>
      <c r="D961" s="28">
        <v>0</v>
      </c>
      <c r="E961" s="29">
        <v>0</v>
      </c>
      <c r="F961" s="25"/>
    </row>
    <row r="962" s="1" customFormat="1" spans="1:6">
      <c r="A962" s="22">
        <v>2140203</v>
      </c>
      <c r="B962" s="31" t="s">
        <v>15</v>
      </c>
      <c r="C962" s="31">
        <v>0</v>
      </c>
      <c r="D962" s="28">
        <v>0</v>
      </c>
      <c r="E962" s="29">
        <v>0</v>
      </c>
      <c r="F962" s="25"/>
    </row>
    <row r="963" s="1" customFormat="1" spans="1:6">
      <c r="A963" s="22">
        <v>2140204</v>
      </c>
      <c r="B963" s="31" t="s">
        <v>747</v>
      </c>
      <c r="C963" s="31">
        <v>0</v>
      </c>
      <c r="D963" s="28">
        <v>0</v>
      </c>
      <c r="E963" s="29">
        <v>0</v>
      </c>
      <c r="F963" s="25"/>
    </row>
    <row r="964" s="1" customFormat="1" spans="1:6">
      <c r="A964" s="22">
        <v>2140205</v>
      </c>
      <c r="B964" s="31" t="s">
        <v>748</v>
      </c>
      <c r="C964" s="31">
        <v>0</v>
      </c>
      <c r="D964" s="28">
        <v>0</v>
      </c>
      <c r="E964" s="29">
        <v>0</v>
      </c>
      <c r="F964" s="25"/>
    </row>
    <row r="965" s="1" customFormat="1" spans="1:6">
      <c r="A965" s="22">
        <v>2140206</v>
      </c>
      <c r="B965" s="31" t="s">
        <v>749</v>
      </c>
      <c r="C965" s="31">
        <v>0</v>
      </c>
      <c r="D965" s="28">
        <v>0</v>
      </c>
      <c r="E965" s="29">
        <v>0</v>
      </c>
      <c r="F965" s="25"/>
    </row>
    <row r="966" s="1" customFormat="1" spans="1:6">
      <c r="A966" s="22">
        <v>2140207</v>
      </c>
      <c r="B966" s="31" t="s">
        <v>750</v>
      </c>
      <c r="C966" s="31">
        <v>0</v>
      </c>
      <c r="D966" s="28">
        <v>0</v>
      </c>
      <c r="E966" s="29">
        <v>0</v>
      </c>
      <c r="F966" s="25"/>
    </row>
    <row r="967" s="1" customFormat="1" spans="1:6">
      <c r="A967" s="22">
        <v>2140208</v>
      </c>
      <c r="B967" s="31" t="s">
        <v>751</v>
      </c>
      <c r="C967" s="31">
        <v>0</v>
      </c>
      <c r="D967" s="28">
        <v>0</v>
      </c>
      <c r="E967" s="29">
        <v>0</v>
      </c>
      <c r="F967" s="25"/>
    </row>
    <row r="968" s="1" customFormat="1" spans="1:6">
      <c r="A968" s="22">
        <v>2140299</v>
      </c>
      <c r="B968" s="31" t="s">
        <v>752</v>
      </c>
      <c r="C968" s="31">
        <v>0</v>
      </c>
      <c r="D968" s="28">
        <v>0</v>
      </c>
      <c r="E968" s="29">
        <v>0</v>
      </c>
      <c r="F968" s="25"/>
    </row>
    <row r="969" s="1" customFormat="1" spans="1:6">
      <c r="A969" s="22">
        <v>21403</v>
      </c>
      <c r="B969" s="31" t="s">
        <v>753</v>
      </c>
      <c r="C969" s="36">
        <f>SUM(C970:C978)</f>
        <v>0</v>
      </c>
      <c r="D969" s="36">
        <f>SUM(D970:D978)</f>
        <v>0</v>
      </c>
      <c r="E969" s="36">
        <f>SUM(E970:E978)</f>
        <v>0</v>
      </c>
      <c r="F969" s="25"/>
    </row>
    <row r="970" s="1" customFormat="1" spans="1:6">
      <c r="A970" s="22">
        <v>2140301</v>
      </c>
      <c r="B970" s="31" t="s">
        <v>13</v>
      </c>
      <c r="C970" s="31">
        <v>0</v>
      </c>
      <c r="D970" s="28">
        <v>0</v>
      </c>
      <c r="E970" s="29">
        <v>0</v>
      </c>
      <c r="F970" s="25"/>
    </row>
    <row r="971" s="1" customFormat="1" spans="1:6">
      <c r="A971" s="22">
        <v>2140302</v>
      </c>
      <c r="B971" s="31" t="s">
        <v>14</v>
      </c>
      <c r="C971" s="31">
        <v>0</v>
      </c>
      <c r="D971" s="28">
        <v>0</v>
      </c>
      <c r="E971" s="29">
        <v>0</v>
      </c>
      <c r="F971" s="25"/>
    </row>
    <row r="972" s="1" customFormat="1" spans="1:6">
      <c r="A972" s="22">
        <v>2140303</v>
      </c>
      <c r="B972" s="31" t="s">
        <v>15</v>
      </c>
      <c r="C972" s="31">
        <v>0</v>
      </c>
      <c r="D972" s="28">
        <v>0</v>
      </c>
      <c r="E972" s="29">
        <v>0</v>
      </c>
      <c r="F972" s="25"/>
    </row>
    <row r="973" s="1" customFormat="1" spans="1:6">
      <c r="A973" s="22">
        <v>2140304</v>
      </c>
      <c r="B973" s="31" t="s">
        <v>754</v>
      </c>
      <c r="C973" s="31">
        <v>0</v>
      </c>
      <c r="D973" s="28">
        <v>0</v>
      </c>
      <c r="E973" s="29">
        <v>0</v>
      </c>
      <c r="F973" s="25"/>
    </row>
    <row r="974" s="1" customFormat="1" spans="1:6">
      <c r="A974" s="22">
        <v>2140305</v>
      </c>
      <c r="B974" s="31" t="s">
        <v>755</v>
      </c>
      <c r="C974" s="31">
        <v>0</v>
      </c>
      <c r="D974" s="28">
        <v>0</v>
      </c>
      <c r="E974" s="29">
        <v>0</v>
      </c>
      <c r="F974" s="25"/>
    </row>
    <row r="975" s="1" customFormat="1" spans="1:6">
      <c r="A975" s="22">
        <v>2140306</v>
      </c>
      <c r="B975" s="31" t="s">
        <v>756</v>
      </c>
      <c r="C975" s="31">
        <v>0</v>
      </c>
      <c r="D975" s="28">
        <v>0</v>
      </c>
      <c r="E975" s="29">
        <v>0</v>
      </c>
      <c r="F975" s="25"/>
    </row>
    <row r="976" s="1" customFormat="1" spans="1:6">
      <c r="A976" s="22">
        <v>2140307</v>
      </c>
      <c r="B976" s="31" t="s">
        <v>757</v>
      </c>
      <c r="C976" s="31">
        <v>0</v>
      </c>
      <c r="D976" s="28">
        <v>0</v>
      </c>
      <c r="E976" s="29">
        <v>0</v>
      </c>
      <c r="F976" s="25"/>
    </row>
    <row r="977" s="1" customFormat="1" spans="1:6">
      <c r="A977" s="22">
        <v>2140308</v>
      </c>
      <c r="B977" s="31" t="s">
        <v>758</v>
      </c>
      <c r="C977" s="31">
        <v>0</v>
      </c>
      <c r="D977" s="28">
        <v>0</v>
      </c>
      <c r="E977" s="29">
        <v>0</v>
      </c>
      <c r="F977" s="25"/>
    </row>
    <row r="978" s="1" customFormat="1" spans="1:6">
      <c r="A978" s="22">
        <v>2140399</v>
      </c>
      <c r="B978" s="31" t="s">
        <v>759</v>
      </c>
      <c r="C978" s="31">
        <v>0</v>
      </c>
      <c r="D978" s="28">
        <v>0</v>
      </c>
      <c r="E978" s="29">
        <v>0</v>
      </c>
      <c r="F978" s="25"/>
    </row>
    <row r="979" s="1" customFormat="1" spans="1:6">
      <c r="A979" s="22">
        <v>21405</v>
      </c>
      <c r="B979" s="31" t="s">
        <v>760</v>
      </c>
      <c r="C979" s="36">
        <f>SUM(C980:C985)</f>
        <v>0</v>
      </c>
      <c r="D979" s="36">
        <f>SUM(D980:D985)</f>
        <v>0</v>
      </c>
      <c r="E979" s="36">
        <f>SUM(E980:E985)</f>
        <v>0</v>
      </c>
      <c r="F979" s="25"/>
    </row>
    <row r="980" s="1" customFormat="1" spans="1:6">
      <c r="A980" s="22">
        <v>2140501</v>
      </c>
      <c r="B980" s="31" t="s">
        <v>13</v>
      </c>
      <c r="C980" s="31">
        <v>0</v>
      </c>
      <c r="D980" s="28">
        <v>0</v>
      </c>
      <c r="E980" s="29">
        <v>0</v>
      </c>
      <c r="F980" s="25"/>
    </row>
    <row r="981" s="1" customFormat="1" spans="1:6">
      <c r="A981" s="22">
        <v>2140502</v>
      </c>
      <c r="B981" s="31" t="s">
        <v>14</v>
      </c>
      <c r="C981" s="31">
        <v>0</v>
      </c>
      <c r="D981" s="28">
        <v>0</v>
      </c>
      <c r="E981" s="29">
        <v>0</v>
      </c>
      <c r="F981" s="25"/>
    </row>
    <row r="982" s="1" customFormat="1" spans="1:6">
      <c r="A982" s="22">
        <v>2140503</v>
      </c>
      <c r="B982" s="31" t="s">
        <v>15</v>
      </c>
      <c r="C982" s="31">
        <v>0</v>
      </c>
      <c r="D982" s="28">
        <v>0</v>
      </c>
      <c r="E982" s="29">
        <v>0</v>
      </c>
      <c r="F982" s="25"/>
    </row>
    <row r="983" s="1" customFormat="1" spans="1:6">
      <c r="A983" s="22">
        <v>2140504</v>
      </c>
      <c r="B983" s="31" t="s">
        <v>751</v>
      </c>
      <c r="C983" s="31">
        <v>0</v>
      </c>
      <c r="D983" s="28">
        <v>0</v>
      </c>
      <c r="E983" s="29">
        <v>0</v>
      </c>
      <c r="F983" s="25"/>
    </row>
    <row r="984" s="1" customFormat="1" spans="1:6">
      <c r="A984" s="22">
        <v>2140505</v>
      </c>
      <c r="B984" s="31" t="s">
        <v>761</v>
      </c>
      <c r="C984" s="31">
        <v>0</v>
      </c>
      <c r="D984" s="28">
        <v>0</v>
      </c>
      <c r="E984" s="29">
        <v>0</v>
      </c>
      <c r="F984" s="25"/>
    </row>
    <row r="985" s="1" customFormat="1" spans="1:6">
      <c r="A985" s="22">
        <v>2140599</v>
      </c>
      <c r="B985" s="31" t="s">
        <v>762</v>
      </c>
      <c r="C985" s="31">
        <v>0</v>
      </c>
      <c r="D985" s="28">
        <v>0</v>
      </c>
      <c r="E985" s="29">
        <v>0</v>
      </c>
      <c r="F985" s="25"/>
    </row>
    <row r="986" s="1" customFormat="1" spans="1:6">
      <c r="A986" s="22">
        <v>21406</v>
      </c>
      <c r="B986" s="31" t="s">
        <v>763</v>
      </c>
      <c r="C986" s="36">
        <f>SUM(C987:C990)</f>
        <v>2360</v>
      </c>
      <c r="D986" s="36">
        <f>SUM(D987:D990)</f>
        <v>408</v>
      </c>
      <c r="E986" s="36">
        <f>SUM(E987:E990)</f>
        <v>0</v>
      </c>
      <c r="F986" s="25">
        <v>0</v>
      </c>
    </row>
    <row r="987" s="1" customFormat="1" spans="1:6">
      <c r="A987" s="22">
        <v>2140601</v>
      </c>
      <c r="B987" s="31" t="s">
        <v>764</v>
      </c>
      <c r="C987" s="31">
        <v>584</v>
      </c>
      <c r="D987" s="28">
        <v>67</v>
      </c>
      <c r="E987" s="29"/>
      <c r="F987" s="25">
        <v>0</v>
      </c>
    </row>
    <row r="988" s="1" customFormat="1" spans="1:6">
      <c r="A988" s="22">
        <v>2140602</v>
      </c>
      <c r="B988" s="31" t="s">
        <v>765</v>
      </c>
      <c r="C988" s="31">
        <v>1776</v>
      </c>
      <c r="D988" s="28">
        <v>341</v>
      </c>
      <c r="E988" s="29"/>
      <c r="F988" s="25">
        <v>0</v>
      </c>
    </row>
    <row r="989" s="1" customFormat="1" spans="1:6">
      <c r="A989" s="22">
        <v>2140603</v>
      </c>
      <c r="B989" s="31" t="s">
        <v>766</v>
      </c>
      <c r="C989" s="37">
        <v>0</v>
      </c>
      <c r="D989" s="28">
        <v>0</v>
      </c>
      <c r="E989" s="29"/>
      <c r="F989" s="25"/>
    </row>
    <row r="990" s="1" customFormat="1" spans="1:6">
      <c r="A990" s="22">
        <v>2140699</v>
      </c>
      <c r="B990" s="31" t="s">
        <v>767</v>
      </c>
      <c r="C990" s="37">
        <v>0</v>
      </c>
      <c r="D990" s="28">
        <v>0</v>
      </c>
      <c r="E990" s="29"/>
      <c r="F990" s="25"/>
    </row>
    <row r="991" s="1" customFormat="1" spans="1:6">
      <c r="A991" s="22">
        <v>21499</v>
      </c>
      <c r="B991" s="31" t="s">
        <v>768</v>
      </c>
      <c r="C991" s="36">
        <f>SUM(C992:C993)</f>
        <v>7522</v>
      </c>
      <c r="D991" s="36">
        <f>SUM(D992:D993)</f>
        <v>536</v>
      </c>
      <c r="E991" s="36">
        <f>SUM(E992:E993)</f>
        <v>357</v>
      </c>
      <c r="F991" s="25">
        <v>4.74607817069928</v>
      </c>
    </row>
    <row r="992" s="1" customFormat="1" spans="1:6">
      <c r="A992" s="22">
        <v>2149901</v>
      </c>
      <c r="B992" s="31" t="s">
        <v>769</v>
      </c>
      <c r="C992" s="37">
        <v>431</v>
      </c>
      <c r="D992" s="28">
        <v>334</v>
      </c>
      <c r="E992" s="29">
        <v>357</v>
      </c>
      <c r="F992" s="25">
        <v>82.830626450116</v>
      </c>
    </row>
    <row r="993" s="1" customFormat="1" spans="1:6">
      <c r="A993" s="22">
        <v>2149999</v>
      </c>
      <c r="B993" s="31" t="s">
        <v>770</v>
      </c>
      <c r="C993" s="31">
        <v>7091</v>
      </c>
      <c r="D993" s="28">
        <v>202</v>
      </c>
      <c r="E993" s="29">
        <v>0</v>
      </c>
      <c r="F993" s="25">
        <v>0</v>
      </c>
    </row>
    <row r="994" s="1" customFormat="1" spans="1:6">
      <c r="A994" s="22">
        <v>215</v>
      </c>
      <c r="B994" s="29" t="s">
        <v>771</v>
      </c>
      <c r="C994" s="36">
        <f>C995+C1005+C1021+C1026+C1037+C1044+C1052</f>
        <v>17352</v>
      </c>
      <c r="D994" s="36">
        <f>D995+D1005+D1021+D1026+D1037+D1044+D1052</f>
        <v>29889</v>
      </c>
      <c r="E994" s="36">
        <f>E995+E1005+E1021+E1026+E1037+E1044+E1052</f>
        <v>4564</v>
      </c>
      <c r="F994" s="25">
        <v>26.3024435223605</v>
      </c>
    </row>
    <row r="995" s="1" customFormat="1" spans="1:6">
      <c r="A995" s="22">
        <v>21501</v>
      </c>
      <c r="B995" s="31" t="s">
        <v>772</v>
      </c>
      <c r="C995" s="36">
        <f>SUM(C996:C1004)</f>
        <v>0</v>
      </c>
      <c r="D995" s="36">
        <f>SUM(D996:D1004)</f>
        <v>3</v>
      </c>
      <c r="E995" s="36">
        <f>SUM(E996:E1004)</f>
        <v>0</v>
      </c>
      <c r="F995" s="25"/>
    </row>
    <row r="996" s="1" customFormat="1" spans="1:6">
      <c r="A996" s="22">
        <v>2150101</v>
      </c>
      <c r="B996" s="31" t="s">
        <v>13</v>
      </c>
      <c r="C996" s="31">
        <v>0</v>
      </c>
      <c r="D996" s="28">
        <v>3</v>
      </c>
      <c r="E996" s="29">
        <v>0</v>
      </c>
      <c r="F996" s="25"/>
    </row>
    <row r="997" s="1" customFormat="1" spans="1:6">
      <c r="A997" s="22">
        <v>2150102</v>
      </c>
      <c r="B997" s="31" t="s">
        <v>14</v>
      </c>
      <c r="C997" s="31">
        <v>0</v>
      </c>
      <c r="D997" s="28">
        <v>0</v>
      </c>
      <c r="E997" s="29">
        <v>0</v>
      </c>
      <c r="F997" s="25"/>
    </row>
    <row r="998" s="1" customFormat="1" spans="1:6">
      <c r="A998" s="22">
        <v>2150103</v>
      </c>
      <c r="B998" s="31" t="s">
        <v>15</v>
      </c>
      <c r="C998" s="31">
        <v>0</v>
      </c>
      <c r="D998" s="28">
        <v>0</v>
      </c>
      <c r="E998" s="29">
        <v>0</v>
      </c>
      <c r="F998" s="25"/>
    </row>
    <row r="999" s="1" customFormat="1" spans="1:6">
      <c r="A999" s="22">
        <v>2150104</v>
      </c>
      <c r="B999" s="31" t="s">
        <v>773</v>
      </c>
      <c r="C999" s="31">
        <v>0</v>
      </c>
      <c r="D999" s="28">
        <v>0</v>
      </c>
      <c r="E999" s="29">
        <v>0</v>
      </c>
      <c r="F999" s="25"/>
    </row>
    <row r="1000" s="1" customFormat="1" spans="1:6">
      <c r="A1000" s="22">
        <v>2150105</v>
      </c>
      <c r="B1000" s="31" t="s">
        <v>774</v>
      </c>
      <c r="C1000" s="31">
        <v>0</v>
      </c>
      <c r="D1000" s="28">
        <v>0</v>
      </c>
      <c r="E1000" s="29">
        <v>0</v>
      </c>
      <c r="F1000" s="25"/>
    </row>
    <row r="1001" s="1" customFormat="1" spans="1:6">
      <c r="A1001" s="22">
        <v>2150106</v>
      </c>
      <c r="B1001" s="31" t="s">
        <v>775</v>
      </c>
      <c r="C1001" s="31">
        <v>0</v>
      </c>
      <c r="D1001" s="28">
        <v>0</v>
      </c>
      <c r="E1001" s="29">
        <v>0</v>
      </c>
      <c r="F1001" s="25"/>
    </row>
    <row r="1002" s="1" customFormat="1" spans="1:6">
      <c r="A1002" s="22">
        <v>2150107</v>
      </c>
      <c r="B1002" s="31" t="s">
        <v>776</v>
      </c>
      <c r="C1002" s="31">
        <v>0</v>
      </c>
      <c r="D1002" s="28">
        <v>0</v>
      </c>
      <c r="E1002" s="29">
        <v>0</v>
      </c>
      <c r="F1002" s="25"/>
    </row>
    <row r="1003" s="1" customFormat="1" spans="1:6">
      <c r="A1003" s="22">
        <v>2150108</v>
      </c>
      <c r="B1003" s="31" t="s">
        <v>777</v>
      </c>
      <c r="C1003" s="31">
        <v>0</v>
      </c>
      <c r="D1003" s="28">
        <v>0</v>
      </c>
      <c r="E1003" s="29">
        <v>0</v>
      </c>
      <c r="F1003" s="25"/>
    </row>
    <row r="1004" s="1" customFormat="1" spans="1:6">
      <c r="A1004" s="22">
        <v>2150199</v>
      </c>
      <c r="B1004" s="31" t="s">
        <v>778</v>
      </c>
      <c r="C1004" s="31">
        <v>0</v>
      </c>
      <c r="D1004" s="28">
        <v>0</v>
      </c>
      <c r="E1004" s="29">
        <v>0</v>
      </c>
      <c r="F1004" s="25"/>
    </row>
    <row r="1005" s="1" customFormat="1" spans="1:6">
      <c r="A1005" s="22">
        <v>21502</v>
      </c>
      <c r="B1005" s="31" t="s">
        <v>779</v>
      </c>
      <c r="C1005" s="36">
        <f>SUM(C1006:C1020)</f>
        <v>0</v>
      </c>
      <c r="D1005" s="36">
        <f>SUM(D1006:D1020)</f>
        <v>0</v>
      </c>
      <c r="E1005" s="36">
        <f>SUM(E1006:E1020)</f>
        <v>0</v>
      </c>
      <c r="F1005" s="25"/>
    </row>
    <row r="1006" s="1" customFormat="1" spans="1:6">
      <c r="A1006" s="22">
        <v>2150201</v>
      </c>
      <c r="B1006" s="31" t="s">
        <v>13</v>
      </c>
      <c r="C1006" s="31">
        <v>0</v>
      </c>
      <c r="D1006" s="28">
        <v>0</v>
      </c>
      <c r="E1006" s="29">
        <v>0</v>
      </c>
      <c r="F1006" s="25"/>
    </row>
    <row r="1007" s="1" customFormat="1" spans="1:6">
      <c r="A1007" s="22">
        <v>2150202</v>
      </c>
      <c r="B1007" s="31" t="s">
        <v>14</v>
      </c>
      <c r="C1007" s="31">
        <v>0</v>
      </c>
      <c r="D1007" s="28">
        <v>0</v>
      </c>
      <c r="E1007" s="29">
        <v>0</v>
      </c>
      <c r="F1007" s="25"/>
    </row>
    <row r="1008" s="1" customFormat="1" spans="1:6">
      <c r="A1008" s="22">
        <v>2150203</v>
      </c>
      <c r="B1008" s="31" t="s">
        <v>15</v>
      </c>
      <c r="C1008" s="31">
        <v>0</v>
      </c>
      <c r="D1008" s="28">
        <v>0</v>
      </c>
      <c r="E1008" s="29">
        <v>0</v>
      </c>
      <c r="F1008" s="25"/>
    </row>
    <row r="1009" s="1" customFormat="1" spans="1:6">
      <c r="A1009" s="22">
        <v>2150204</v>
      </c>
      <c r="B1009" s="31" t="s">
        <v>780</v>
      </c>
      <c r="C1009" s="31">
        <v>0</v>
      </c>
      <c r="D1009" s="28">
        <v>0</v>
      </c>
      <c r="E1009" s="29">
        <v>0</v>
      </c>
      <c r="F1009" s="25"/>
    </row>
    <row r="1010" s="1" customFormat="1" spans="1:6">
      <c r="A1010" s="22">
        <v>2150205</v>
      </c>
      <c r="B1010" s="31" t="s">
        <v>781</v>
      </c>
      <c r="C1010" s="31">
        <v>0</v>
      </c>
      <c r="D1010" s="28">
        <v>0</v>
      </c>
      <c r="E1010" s="29">
        <v>0</v>
      </c>
      <c r="F1010" s="25"/>
    </row>
    <row r="1011" s="1" customFormat="1" spans="1:6">
      <c r="A1011" s="22">
        <v>2150206</v>
      </c>
      <c r="B1011" s="31" t="s">
        <v>782</v>
      </c>
      <c r="C1011" s="31">
        <v>0</v>
      </c>
      <c r="D1011" s="28">
        <v>0</v>
      </c>
      <c r="E1011" s="29">
        <v>0</v>
      </c>
      <c r="F1011" s="25"/>
    </row>
    <row r="1012" s="1" customFormat="1" spans="1:6">
      <c r="A1012" s="22">
        <v>2150207</v>
      </c>
      <c r="B1012" s="31" t="s">
        <v>783</v>
      </c>
      <c r="C1012" s="31">
        <v>0</v>
      </c>
      <c r="D1012" s="28">
        <v>0</v>
      </c>
      <c r="E1012" s="29">
        <v>0</v>
      </c>
      <c r="F1012" s="25"/>
    </row>
    <row r="1013" s="1" customFormat="1" spans="1:6">
      <c r="A1013" s="22">
        <v>2150208</v>
      </c>
      <c r="B1013" s="31" t="s">
        <v>784</v>
      </c>
      <c r="C1013" s="31">
        <v>0</v>
      </c>
      <c r="D1013" s="28">
        <v>0</v>
      </c>
      <c r="E1013" s="29">
        <v>0</v>
      </c>
      <c r="F1013" s="25"/>
    </row>
    <row r="1014" s="1" customFormat="1" spans="1:6">
      <c r="A1014" s="22">
        <v>2150209</v>
      </c>
      <c r="B1014" s="31" t="s">
        <v>785</v>
      </c>
      <c r="C1014" s="31">
        <v>0</v>
      </c>
      <c r="D1014" s="28">
        <v>0</v>
      </c>
      <c r="E1014" s="29">
        <v>0</v>
      </c>
      <c r="F1014" s="25"/>
    </row>
    <row r="1015" s="1" customFormat="1" spans="1:6">
      <c r="A1015" s="22">
        <v>2150210</v>
      </c>
      <c r="B1015" s="31" t="s">
        <v>786</v>
      </c>
      <c r="C1015" s="31">
        <v>0</v>
      </c>
      <c r="D1015" s="28">
        <v>0</v>
      </c>
      <c r="E1015" s="29">
        <v>0</v>
      </c>
      <c r="F1015" s="25"/>
    </row>
    <row r="1016" s="1" customFormat="1" spans="1:6">
      <c r="A1016" s="22">
        <v>2150212</v>
      </c>
      <c r="B1016" s="31" t="s">
        <v>787</v>
      </c>
      <c r="C1016" s="31">
        <v>0</v>
      </c>
      <c r="D1016" s="28">
        <v>0</v>
      </c>
      <c r="E1016" s="29">
        <v>0</v>
      </c>
      <c r="F1016" s="25"/>
    </row>
    <row r="1017" s="1" customFormat="1" spans="1:6">
      <c r="A1017" s="22">
        <v>2150213</v>
      </c>
      <c r="B1017" s="31" t="s">
        <v>788</v>
      </c>
      <c r="C1017" s="31">
        <v>0</v>
      </c>
      <c r="D1017" s="28">
        <v>0</v>
      </c>
      <c r="E1017" s="29">
        <v>0</v>
      </c>
      <c r="F1017" s="25"/>
    </row>
    <row r="1018" s="1" customFormat="1" spans="1:6">
      <c r="A1018" s="22">
        <v>2150214</v>
      </c>
      <c r="B1018" s="31" t="s">
        <v>789</v>
      </c>
      <c r="C1018" s="31">
        <v>0</v>
      </c>
      <c r="D1018" s="28">
        <v>0</v>
      </c>
      <c r="E1018" s="29">
        <v>0</v>
      </c>
      <c r="F1018" s="25"/>
    </row>
    <row r="1019" s="1" customFormat="1" spans="1:6">
      <c r="A1019" s="22">
        <v>2150215</v>
      </c>
      <c r="B1019" s="31" t="s">
        <v>790</v>
      </c>
      <c r="C1019" s="31">
        <v>0</v>
      </c>
      <c r="D1019" s="28">
        <v>0</v>
      </c>
      <c r="E1019" s="29">
        <v>0</v>
      </c>
      <c r="F1019" s="25"/>
    </row>
    <row r="1020" s="1" customFormat="1" spans="1:6">
      <c r="A1020" s="22">
        <v>2150299</v>
      </c>
      <c r="B1020" s="31" t="s">
        <v>791</v>
      </c>
      <c r="C1020" s="31">
        <v>0</v>
      </c>
      <c r="D1020" s="28">
        <v>0</v>
      </c>
      <c r="E1020" s="29">
        <v>0</v>
      </c>
      <c r="F1020" s="25"/>
    </row>
    <row r="1021" s="1" customFormat="1" spans="1:6">
      <c r="A1021" s="22">
        <v>21503</v>
      </c>
      <c r="B1021" s="31" t="s">
        <v>792</v>
      </c>
      <c r="C1021" s="36">
        <f>SUM(C1022:C1025)</f>
        <v>0</v>
      </c>
      <c r="D1021" s="36">
        <f>SUM(D1022:D1025)</f>
        <v>0</v>
      </c>
      <c r="E1021" s="36">
        <f>SUM(E1022:E1025)</f>
        <v>0</v>
      </c>
      <c r="F1021" s="25"/>
    </row>
    <row r="1022" s="1" customFormat="1" spans="1:6">
      <c r="A1022" s="22">
        <v>2150301</v>
      </c>
      <c r="B1022" s="31" t="s">
        <v>13</v>
      </c>
      <c r="C1022" s="31">
        <v>0</v>
      </c>
      <c r="D1022" s="28">
        <v>0</v>
      </c>
      <c r="E1022" s="29">
        <v>0</v>
      </c>
      <c r="F1022" s="25"/>
    </row>
    <row r="1023" s="1" customFormat="1" spans="1:6">
      <c r="A1023" s="22">
        <v>2150302</v>
      </c>
      <c r="B1023" s="31" t="s">
        <v>14</v>
      </c>
      <c r="C1023" s="31">
        <v>0</v>
      </c>
      <c r="D1023" s="28">
        <v>0</v>
      </c>
      <c r="E1023" s="29">
        <v>0</v>
      </c>
      <c r="F1023" s="25"/>
    </row>
    <row r="1024" s="1" customFormat="1" spans="1:6">
      <c r="A1024" s="22">
        <v>2150303</v>
      </c>
      <c r="B1024" s="31" t="s">
        <v>15</v>
      </c>
      <c r="C1024" s="31">
        <v>0</v>
      </c>
      <c r="D1024" s="28">
        <v>0</v>
      </c>
      <c r="E1024" s="29">
        <v>0</v>
      </c>
      <c r="F1024" s="25"/>
    </row>
    <row r="1025" s="1" customFormat="1" spans="1:6">
      <c r="A1025" s="22">
        <v>2150399</v>
      </c>
      <c r="B1025" s="31" t="s">
        <v>793</v>
      </c>
      <c r="C1025" s="31">
        <v>0</v>
      </c>
      <c r="D1025" s="28">
        <v>0</v>
      </c>
      <c r="E1025" s="29">
        <v>0</v>
      </c>
      <c r="F1025" s="25"/>
    </row>
    <row r="1026" s="1" customFormat="1" spans="1:6">
      <c r="A1026" s="22">
        <v>21505</v>
      </c>
      <c r="B1026" s="31" t="s">
        <v>794</v>
      </c>
      <c r="C1026" s="36">
        <f>SUM(C1027:C1036)</f>
        <v>211</v>
      </c>
      <c r="D1026" s="36">
        <f>SUM(D1027:D1036)</f>
        <v>632</v>
      </c>
      <c r="E1026" s="36">
        <f>SUM(E1027:E1036)</f>
        <v>158</v>
      </c>
      <c r="F1026" s="25">
        <v>74.8815165876777</v>
      </c>
    </row>
    <row r="1027" s="1" customFormat="1" spans="1:6">
      <c r="A1027" s="22">
        <v>2150501</v>
      </c>
      <c r="B1027" s="31" t="s">
        <v>13</v>
      </c>
      <c r="C1027" s="31">
        <v>0</v>
      </c>
      <c r="D1027" s="28">
        <v>309</v>
      </c>
      <c r="E1027" s="29">
        <v>158</v>
      </c>
      <c r="F1027" s="25"/>
    </row>
    <row r="1028" s="1" customFormat="1" spans="1:6">
      <c r="A1028" s="22">
        <v>2150502</v>
      </c>
      <c r="B1028" s="31" t="s">
        <v>14</v>
      </c>
      <c r="C1028" s="31">
        <v>0</v>
      </c>
      <c r="D1028" s="28">
        <v>0</v>
      </c>
      <c r="E1028" s="29">
        <v>0</v>
      </c>
      <c r="F1028" s="25"/>
    </row>
    <row r="1029" s="1" customFormat="1" spans="1:6">
      <c r="A1029" s="22">
        <v>2150503</v>
      </c>
      <c r="B1029" s="31" t="s">
        <v>15</v>
      </c>
      <c r="C1029" s="31">
        <v>0</v>
      </c>
      <c r="D1029" s="28">
        <v>0</v>
      </c>
      <c r="E1029" s="29">
        <v>0</v>
      </c>
      <c r="F1029" s="25"/>
    </row>
    <row r="1030" s="1" customFormat="1" spans="1:6">
      <c r="A1030" s="22">
        <v>2150505</v>
      </c>
      <c r="B1030" s="31" t="s">
        <v>795</v>
      </c>
      <c r="C1030" s="31">
        <v>0</v>
      </c>
      <c r="D1030" s="28">
        <v>0</v>
      </c>
      <c r="E1030" s="29">
        <v>0</v>
      </c>
      <c r="F1030" s="25"/>
    </row>
    <row r="1031" s="1" customFormat="1" spans="1:6">
      <c r="A1031" s="22">
        <v>2150507</v>
      </c>
      <c r="B1031" s="31" t="s">
        <v>796</v>
      </c>
      <c r="C1031" s="31">
        <v>0</v>
      </c>
      <c r="D1031" s="28">
        <v>14</v>
      </c>
      <c r="E1031" s="29">
        <v>0</v>
      </c>
      <c r="F1031" s="25"/>
    </row>
    <row r="1032" s="1" customFormat="1" spans="1:6">
      <c r="A1032" s="22">
        <v>2150508</v>
      </c>
      <c r="B1032" s="31" t="s">
        <v>797</v>
      </c>
      <c r="C1032" s="31">
        <v>0</v>
      </c>
      <c r="D1032" s="28">
        <v>0</v>
      </c>
      <c r="E1032" s="29">
        <v>0</v>
      </c>
      <c r="F1032" s="25"/>
    </row>
    <row r="1033" s="1" customFormat="1" spans="1:6">
      <c r="A1033" s="22">
        <v>2150516</v>
      </c>
      <c r="B1033" s="31" t="s">
        <v>798</v>
      </c>
      <c r="C1033" s="31">
        <v>0</v>
      </c>
      <c r="D1033" s="28">
        <v>0</v>
      </c>
      <c r="E1033" s="29">
        <v>0</v>
      </c>
      <c r="F1033" s="25"/>
    </row>
    <row r="1034" s="1" customFormat="1" spans="1:6">
      <c r="A1034" s="22">
        <v>2150517</v>
      </c>
      <c r="B1034" s="31" t="s">
        <v>799</v>
      </c>
      <c r="C1034" s="31">
        <v>0</v>
      </c>
      <c r="D1034" s="28">
        <v>0</v>
      </c>
      <c r="E1034" s="29">
        <v>0</v>
      </c>
      <c r="F1034" s="25"/>
    </row>
    <row r="1035" s="1" customFormat="1" spans="1:6">
      <c r="A1035" s="22">
        <v>2150550</v>
      </c>
      <c r="B1035" s="31" t="s">
        <v>22</v>
      </c>
      <c r="C1035" s="31">
        <v>0</v>
      </c>
      <c r="D1035" s="28">
        <v>0</v>
      </c>
      <c r="E1035" s="29">
        <v>0</v>
      </c>
      <c r="F1035" s="25"/>
    </row>
    <row r="1036" s="1" customFormat="1" spans="1:6">
      <c r="A1036" s="22">
        <v>2150599</v>
      </c>
      <c r="B1036" s="31" t="s">
        <v>800</v>
      </c>
      <c r="C1036" s="31">
        <v>211</v>
      </c>
      <c r="D1036" s="28">
        <v>309</v>
      </c>
      <c r="E1036" s="29">
        <v>0</v>
      </c>
      <c r="F1036" s="25">
        <v>0</v>
      </c>
    </row>
    <row r="1037" s="1" customFormat="1" spans="1:6">
      <c r="A1037" s="22">
        <v>21507</v>
      </c>
      <c r="B1037" s="31" t="s">
        <v>801</v>
      </c>
      <c r="C1037" s="36">
        <f>SUM(C1038:C1043)</f>
        <v>97</v>
      </c>
      <c r="D1037" s="36">
        <f>SUM(D1038:D1043)</f>
        <v>0</v>
      </c>
      <c r="E1037" s="36">
        <f>SUM(E1038:E1043)</f>
        <v>0</v>
      </c>
      <c r="F1037" s="25">
        <v>0</v>
      </c>
    </row>
    <row r="1038" s="1" customFormat="1" spans="1:6">
      <c r="A1038" s="22">
        <v>2150701</v>
      </c>
      <c r="B1038" s="31" t="s">
        <v>13</v>
      </c>
      <c r="C1038" s="31">
        <v>97</v>
      </c>
      <c r="D1038" s="28">
        <v>0</v>
      </c>
      <c r="E1038" s="29">
        <v>0</v>
      </c>
      <c r="F1038" s="25">
        <v>0</v>
      </c>
    </row>
    <row r="1039" s="1" customFormat="1" spans="1:6">
      <c r="A1039" s="22">
        <v>2150702</v>
      </c>
      <c r="B1039" s="31" t="s">
        <v>14</v>
      </c>
      <c r="C1039" s="37">
        <v>0</v>
      </c>
      <c r="D1039" s="28">
        <v>0</v>
      </c>
      <c r="E1039" s="29">
        <v>0</v>
      </c>
      <c r="F1039" s="25"/>
    </row>
    <row r="1040" s="1" customFormat="1" spans="1:6">
      <c r="A1040" s="22">
        <v>2150703</v>
      </c>
      <c r="B1040" s="31" t="s">
        <v>15</v>
      </c>
      <c r="C1040" s="31">
        <v>0</v>
      </c>
      <c r="D1040" s="28">
        <v>0</v>
      </c>
      <c r="E1040" s="29">
        <v>0</v>
      </c>
      <c r="F1040" s="25"/>
    </row>
    <row r="1041" s="1" customFormat="1" spans="1:6">
      <c r="A1041" s="22">
        <v>2150704</v>
      </c>
      <c r="B1041" s="31" t="s">
        <v>802</v>
      </c>
      <c r="C1041" s="31">
        <v>0</v>
      </c>
      <c r="D1041" s="28">
        <v>0</v>
      </c>
      <c r="E1041" s="29">
        <v>0</v>
      </c>
      <c r="F1041" s="25"/>
    </row>
    <row r="1042" s="1" customFormat="1" spans="1:6">
      <c r="A1042" s="22">
        <v>2150705</v>
      </c>
      <c r="B1042" s="31" t="s">
        <v>803</v>
      </c>
      <c r="C1042" s="31">
        <v>0</v>
      </c>
      <c r="D1042" s="28">
        <v>0</v>
      </c>
      <c r="E1042" s="29">
        <v>0</v>
      </c>
      <c r="F1042" s="25"/>
    </row>
    <row r="1043" s="1" customFormat="1" spans="1:6">
      <c r="A1043" s="22">
        <v>2150799</v>
      </c>
      <c r="B1043" s="31" t="s">
        <v>804</v>
      </c>
      <c r="C1043" s="31">
        <v>0</v>
      </c>
      <c r="D1043" s="28">
        <v>0</v>
      </c>
      <c r="E1043" s="29">
        <v>0</v>
      </c>
      <c r="F1043" s="25"/>
    </row>
    <row r="1044" s="1" customFormat="1" spans="1:6">
      <c r="A1044" s="22">
        <v>21508</v>
      </c>
      <c r="B1044" s="31" t="s">
        <v>805</v>
      </c>
      <c r="C1044" s="36">
        <f>SUM(C1045:C1051)</f>
        <v>17044</v>
      </c>
      <c r="D1044" s="36">
        <f>SUM(D1045:D1051)</f>
        <v>23363</v>
      </c>
      <c r="E1044" s="36">
        <f>SUM(E1045:E1051)</f>
        <v>4372</v>
      </c>
      <c r="F1044" s="25">
        <v>25.651255573809</v>
      </c>
    </row>
    <row r="1045" s="1" customFormat="1" spans="1:6">
      <c r="A1045" s="22">
        <v>2150801</v>
      </c>
      <c r="B1045" s="31" t="s">
        <v>13</v>
      </c>
      <c r="C1045" s="37">
        <v>0</v>
      </c>
      <c r="D1045" s="28">
        <v>17467</v>
      </c>
      <c r="E1045" s="29">
        <v>204</v>
      </c>
      <c r="F1045" s="25"/>
    </row>
    <row r="1046" s="1" customFormat="1" spans="1:6">
      <c r="A1046" s="22">
        <v>2150802</v>
      </c>
      <c r="B1046" s="31" t="s">
        <v>14</v>
      </c>
      <c r="C1046" s="37">
        <v>0</v>
      </c>
      <c r="D1046" s="28">
        <v>0</v>
      </c>
      <c r="E1046" s="29">
        <v>0</v>
      </c>
      <c r="F1046" s="25"/>
    </row>
    <row r="1047" s="1" customFormat="1" spans="1:6">
      <c r="A1047" s="22">
        <v>2150803</v>
      </c>
      <c r="B1047" s="31" t="s">
        <v>15</v>
      </c>
      <c r="C1047" s="37">
        <v>0</v>
      </c>
      <c r="D1047" s="28">
        <v>0</v>
      </c>
      <c r="E1047" s="29">
        <v>0</v>
      </c>
      <c r="F1047" s="25"/>
    </row>
    <row r="1048" s="1" customFormat="1" spans="1:6">
      <c r="A1048" s="22">
        <v>2150804</v>
      </c>
      <c r="B1048" s="31" t="s">
        <v>806</v>
      </c>
      <c r="C1048" s="37">
        <v>0</v>
      </c>
      <c r="D1048" s="28">
        <v>0</v>
      </c>
      <c r="E1048" s="29">
        <v>0</v>
      </c>
      <c r="F1048" s="25"/>
    </row>
    <row r="1049" s="1" customFormat="1" spans="1:6">
      <c r="A1049" s="22">
        <v>2150805</v>
      </c>
      <c r="B1049" s="31" t="s">
        <v>807</v>
      </c>
      <c r="C1049" s="31">
        <v>1413</v>
      </c>
      <c r="D1049" s="28">
        <v>46</v>
      </c>
      <c r="E1049" s="29">
        <v>0</v>
      </c>
      <c r="F1049" s="25">
        <v>0</v>
      </c>
    </row>
    <row r="1050" s="1" customFormat="1" spans="1:6">
      <c r="A1050" s="22">
        <v>2150806</v>
      </c>
      <c r="B1050" s="31" t="s">
        <v>808</v>
      </c>
      <c r="C1050" s="37">
        <v>0</v>
      </c>
      <c r="D1050" s="28">
        <v>0</v>
      </c>
      <c r="E1050" s="29">
        <v>0</v>
      </c>
      <c r="F1050" s="25"/>
    </row>
    <row r="1051" s="1" customFormat="1" spans="1:6">
      <c r="A1051" s="22">
        <v>2150899</v>
      </c>
      <c r="B1051" s="31" t="s">
        <v>809</v>
      </c>
      <c r="C1051" s="31">
        <v>15631</v>
      </c>
      <c r="D1051" s="28">
        <v>5850</v>
      </c>
      <c r="E1051" s="29">
        <v>4168</v>
      </c>
      <c r="F1051" s="25">
        <v>26.6649606551084</v>
      </c>
    </row>
    <row r="1052" s="1" customFormat="1" spans="1:6">
      <c r="A1052" s="22">
        <v>21599</v>
      </c>
      <c r="B1052" s="31" t="s">
        <v>810</v>
      </c>
      <c r="C1052" s="36">
        <f>SUM(C1053:C1057)</f>
        <v>0</v>
      </c>
      <c r="D1052" s="36">
        <f>SUM(D1053:D1057)</f>
        <v>5891</v>
      </c>
      <c r="E1052" s="36">
        <f>SUM(E1053:E1057)</f>
        <v>34</v>
      </c>
      <c r="F1052" s="25"/>
    </row>
    <row r="1053" s="1" customFormat="1" spans="1:6">
      <c r="A1053" s="22">
        <v>2159901</v>
      </c>
      <c r="B1053" s="31" t="s">
        <v>811</v>
      </c>
      <c r="C1053" s="31">
        <v>0</v>
      </c>
      <c r="D1053" s="28">
        <v>0</v>
      </c>
      <c r="E1053" s="29">
        <v>0</v>
      </c>
      <c r="F1053" s="25"/>
    </row>
    <row r="1054" s="1" customFormat="1" spans="1:6">
      <c r="A1054" s="22">
        <v>2159904</v>
      </c>
      <c r="B1054" s="31" t="s">
        <v>812</v>
      </c>
      <c r="C1054" s="31">
        <v>0</v>
      </c>
      <c r="D1054" s="28">
        <v>0</v>
      </c>
      <c r="E1054" s="29">
        <v>34</v>
      </c>
      <c r="F1054" s="25"/>
    </row>
    <row r="1055" s="1" customFormat="1" spans="1:6">
      <c r="A1055" s="22">
        <v>2159905</v>
      </c>
      <c r="B1055" s="31" t="s">
        <v>813</v>
      </c>
      <c r="C1055" s="31">
        <v>0</v>
      </c>
      <c r="D1055" s="28">
        <v>0</v>
      </c>
      <c r="E1055" s="29">
        <v>0</v>
      </c>
      <c r="F1055" s="25"/>
    </row>
    <row r="1056" s="1" customFormat="1" spans="1:6">
      <c r="A1056" s="22">
        <v>2159906</v>
      </c>
      <c r="B1056" s="31" t="s">
        <v>814</v>
      </c>
      <c r="C1056" s="31">
        <v>0</v>
      </c>
      <c r="D1056" s="28">
        <v>0</v>
      </c>
      <c r="E1056" s="29">
        <v>0</v>
      </c>
      <c r="F1056" s="25"/>
    </row>
    <row r="1057" s="1" customFormat="1" spans="1:6">
      <c r="A1057" s="22">
        <v>2159999</v>
      </c>
      <c r="B1057" s="31" t="s">
        <v>815</v>
      </c>
      <c r="C1057" s="31">
        <v>0</v>
      </c>
      <c r="D1057" s="28">
        <v>5891</v>
      </c>
      <c r="E1057" s="29">
        <v>0</v>
      </c>
      <c r="F1057" s="25"/>
    </row>
    <row r="1058" s="1" customFormat="1" spans="1:6">
      <c r="A1058" s="22">
        <v>216</v>
      </c>
      <c r="B1058" s="31" t="s">
        <v>816</v>
      </c>
      <c r="C1058" s="36">
        <f>C1059+C1069+C1075</f>
        <v>2166</v>
      </c>
      <c r="D1058" s="36">
        <f>D1059+D1069+D1075</f>
        <v>1600</v>
      </c>
      <c r="E1058" s="36">
        <f>E1059+E1069+E1075</f>
        <v>2397</v>
      </c>
      <c r="F1058" s="25">
        <v>110.664819944598</v>
      </c>
    </row>
    <row r="1059" s="1" customFormat="1" spans="1:6">
      <c r="A1059" s="22">
        <v>21602</v>
      </c>
      <c r="B1059" s="31" t="s">
        <v>817</v>
      </c>
      <c r="C1059" s="36">
        <f>SUM(C1060:C1068)</f>
        <v>897</v>
      </c>
      <c r="D1059" s="36">
        <f>SUM(D1060:D1068)</f>
        <v>491</v>
      </c>
      <c r="E1059" s="36">
        <f>SUM(E1060:E1068)</f>
        <v>572</v>
      </c>
      <c r="F1059" s="25">
        <v>63.768115942029</v>
      </c>
    </row>
    <row r="1060" s="1" customFormat="1" spans="1:6">
      <c r="A1060" s="22">
        <v>2160201</v>
      </c>
      <c r="B1060" s="31" t="s">
        <v>13</v>
      </c>
      <c r="C1060" s="31">
        <v>333</v>
      </c>
      <c r="D1060" s="28">
        <v>52</v>
      </c>
      <c r="E1060" s="29">
        <v>557</v>
      </c>
      <c r="F1060" s="25">
        <v>167.267267267267</v>
      </c>
    </row>
    <row r="1061" s="1" customFormat="1" spans="1:6">
      <c r="A1061" s="22">
        <v>2160202</v>
      </c>
      <c r="B1061" s="31" t="s">
        <v>14</v>
      </c>
      <c r="C1061" s="37">
        <v>0</v>
      </c>
      <c r="D1061" s="28">
        <v>0</v>
      </c>
      <c r="E1061" s="29">
        <v>0</v>
      </c>
      <c r="F1061" s="25"/>
    </row>
    <row r="1062" s="1" customFormat="1" spans="1:6">
      <c r="A1062" s="22">
        <v>2160203</v>
      </c>
      <c r="B1062" s="31" t="s">
        <v>15</v>
      </c>
      <c r="C1062" s="37">
        <v>0</v>
      </c>
      <c r="D1062" s="28">
        <v>0</v>
      </c>
      <c r="E1062" s="29">
        <v>0</v>
      </c>
      <c r="F1062" s="25"/>
    </row>
    <row r="1063" s="1" customFormat="1" spans="1:6">
      <c r="A1063" s="22">
        <v>2160216</v>
      </c>
      <c r="B1063" s="31" t="s">
        <v>818</v>
      </c>
      <c r="C1063" s="37">
        <v>0</v>
      </c>
      <c r="D1063" s="28">
        <v>0</v>
      </c>
      <c r="E1063" s="29">
        <v>0</v>
      </c>
      <c r="F1063" s="25"/>
    </row>
    <row r="1064" s="1" customFormat="1" spans="1:6">
      <c r="A1064" s="22">
        <v>2160217</v>
      </c>
      <c r="B1064" s="31" t="s">
        <v>819</v>
      </c>
      <c r="C1064" s="37">
        <v>0</v>
      </c>
      <c r="D1064" s="28">
        <v>0</v>
      </c>
      <c r="E1064" s="29">
        <v>0</v>
      </c>
      <c r="F1064" s="25"/>
    </row>
    <row r="1065" s="1" customFormat="1" spans="1:6">
      <c r="A1065" s="22">
        <v>2160218</v>
      </c>
      <c r="B1065" s="31" t="s">
        <v>820</v>
      </c>
      <c r="C1065" s="37">
        <v>0</v>
      </c>
      <c r="D1065" s="28">
        <v>0</v>
      </c>
      <c r="E1065" s="29">
        <v>0</v>
      </c>
      <c r="F1065" s="25"/>
    </row>
    <row r="1066" s="1" customFormat="1" spans="1:6">
      <c r="A1066" s="22">
        <v>2160219</v>
      </c>
      <c r="B1066" s="31" t="s">
        <v>821</v>
      </c>
      <c r="C1066" s="31">
        <v>0</v>
      </c>
      <c r="D1066" s="28">
        <v>0</v>
      </c>
      <c r="E1066" s="29">
        <v>0</v>
      </c>
      <c r="F1066" s="25"/>
    </row>
    <row r="1067" s="1" customFormat="1" spans="1:6">
      <c r="A1067" s="22">
        <v>2160250</v>
      </c>
      <c r="B1067" s="31" t="s">
        <v>22</v>
      </c>
      <c r="C1067" s="31">
        <v>0</v>
      </c>
      <c r="D1067" s="28">
        <v>0</v>
      </c>
      <c r="E1067" s="29">
        <v>0</v>
      </c>
      <c r="F1067" s="25"/>
    </row>
    <row r="1068" s="1" customFormat="1" spans="1:6">
      <c r="A1068" s="22">
        <v>2160299</v>
      </c>
      <c r="B1068" s="31" t="s">
        <v>822</v>
      </c>
      <c r="C1068" s="31">
        <v>564</v>
      </c>
      <c r="D1068" s="28">
        <v>439</v>
      </c>
      <c r="E1068" s="29">
        <v>15</v>
      </c>
      <c r="F1068" s="25">
        <v>2.65957446808511</v>
      </c>
    </row>
    <row r="1069" s="1" customFormat="1" spans="1:6">
      <c r="A1069" s="22">
        <v>21606</v>
      </c>
      <c r="B1069" s="31" t="s">
        <v>823</v>
      </c>
      <c r="C1069" s="36">
        <f>SUM(C1070:C1074)</f>
        <v>8</v>
      </c>
      <c r="D1069" s="36">
        <f>SUM(D1070:D1074)</f>
        <v>3</v>
      </c>
      <c r="E1069" s="36">
        <f>SUM(E1070:E1074)</f>
        <v>37</v>
      </c>
      <c r="F1069" s="25">
        <v>462.5</v>
      </c>
    </row>
    <row r="1070" s="1" customFormat="1" spans="1:6">
      <c r="A1070" s="22">
        <v>2160601</v>
      </c>
      <c r="B1070" s="31" t="s">
        <v>13</v>
      </c>
      <c r="C1070" s="31">
        <v>0</v>
      </c>
      <c r="D1070" s="28">
        <v>0</v>
      </c>
      <c r="E1070" s="29">
        <v>0</v>
      </c>
      <c r="F1070" s="25"/>
    </row>
    <row r="1071" s="1" customFormat="1" spans="1:6">
      <c r="A1071" s="22">
        <v>2160602</v>
      </c>
      <c r="B1071" s="31" t="s">
        <v>14</v>
      </c>
      <c r="C1071" s="31">
        <v>0</v>
      </c>
      <c r="D1071" s="28">
        <v>0</v>
      </c>
      <c r="E1071" s="29">
        <v>0</v>
      </c>
      <c r="F1071" s="25"/>
    </row>
    <row r="1072" s="1" customFormat="1" spans="1:6">
      <c r="A1072" s="22">
        <v>2160603</v>
      </c>
      <c r="B1072" s="31" t="s">
        <v>15</v>
      </c>
      <c r="C1072" s="31">
        <v>0</v>
      </c>
      <c r="D1072" s="28">
        <v>0</v>
      </c>
      <c r="E1072" s="29">
        <v>0</v>
      </c>
      <c r="F1072" s="25"/>
    </row>
    <row r="1073" s="1" customFormat="1" spans="1:6">
      <c r="A1073" s="22">
        <v>2160607</v>
      </c>
      <c r="B1073" s="31" t="s">
        <v>824</v>
      </c>
      <c r="C1073" s="31">
        <v>0</v>
      </c>
      <c r="D1073" s="28">
        <v>0</v>
      </c>
      <c r="E1073" s="29">
        <v>0</v>
      </c>
      <c r="F1073" s="25"/>
    </row>
    <row r="1074" s="1" customFormat="1" spans="1:6">
      <c r="A1074" s="22">
        <v>2160699</v>
      </c>
      <c r="B1074" s="31" t="s">
        <v>825</v>
      </c>
      <c r="C1074" s="31">
        <v>8</v>
      </c>
      <c r="D1074" s="28">
        <v>3</v>
      </c>
      <c r="E1074" s="29">
        <v>37</v>
      </c>
      <c r="F1074" s="25">
        <v>462.5</v>
      </c>
    </row>
    <row r="1075" s="1" customFormat="1" ht="14.25" spans="1:6">
      <c r="A1075" s="22">
        <v>21699</v>
      </c>
      <c r="B1075" s="31" t="s">
        <v>826</v>
      </c>
      <c r="C1075" s="49">
        <f>SUM(C1076:C1077)</f>
        <v>1261</v>
      </c>
      <c r="D1075" s="49">
        <f>SUM(D1076:D1077)</f>
        <v>1106</v>
      </c>
      <c r="E1075" s="49">
        <f>SUM(E1076:E1077)</f>
        <v>1788</v>
      </c>
      <c r="F1075" s="25">
        <v>141.792228390167</v>
      </c>
    </row>
    <row r="1076" s="1" customFormat="1" ht="14.25" spans="1:6">
      <c r="A1076" s="22">
        <v>2169901</v>
      </c>
      <c r="B1076" s="31" t="s">
        <v>827</v>
      </c>
      <c r="C1076" s="38">
        <v>30</v>
      </c>
      <c r="D1076" s="28">
        <v>0</v>
      </c>
      <c r="E1076" s="29">
        <v>0</v>
      </c>
      <c r="F1076" s="25">
        <v>0</v>
      </c>
    </row>
    <row r="1077" s="1" customFormat="1" spans="1:6">
      <c r="A1077" s="22">
        <v>2169999</v>
      </c>
      <c r="B1077" s="31" t="s">
        <v>828</v>
      </c>
      <c r="C1077" s="31">
        <v>1231</v>
      </c>
      <c r="D1077" s="28">
        <v>1106</v>
      </c>
      <c r="E1077" s="29">
        <v>1788</v>
      </c>
      <c r="F1077" s="25">
        <v>145.247766043867</v>
      </c>
    </row>
    <row r="1078" s="1" customFormat="1" spans="1:6">
      <c r="A1078" s="22">
        <v>217</v>
      </c>
      <c r="B1078" s="31" t="s">
        <v>829</v>
      </c>
      <c r="C1078" s="36">
        <f>C1079+C1086+C1096+C1102+C1105</f>
        <v>30</v>
      </c>
      <c r="D1078" s="36">
        <f>D1079+D1086+D1096+D1102+D1105</f>
        <v>25</v>
      </c>
      <c r="E1078" s="36">
        <f>E1079+E1086+E1096+E1102+E1105</f>
        <v>10</v>
      </c>
      <c r="F1078" s="25">
        <v>33.3333333333333</v>
      </c>
    </row>
    <row r="1079" s="1" customFormat="1" spans="1:6">
      <c r="A1079" s="22">
        <v>21701</v>
      </c>
      <c r="B1079" s="31" t="s">
        <v>830</v>
      </c>
      <c r="C1079" s="36">
        <f>SUM(C1080:C1085)</f>
        <v>0</v>
      </c>
      <c r="D1079" s="36">
        <f>SUM(D1080:D1085)</f>
        <v>0</v>
      </c>
      <c r="E1079" s="36">
        <f>SUM(E1080:E1085)</f>
        <v>10</v>
      </c>
      <c r="F1079" s="25"/>
    </row>
    <row r="1080" s="1" customFormat="1" spans="1:6">
      <c r="A1080" s="22">
        <v>2170101</v>
      </c>
      <c r="B1080" s="31" t="s">
        <v>13</v>
      </c>
      <c r="C1080" s="31">
        <v>0</v>
      </c>
      <c r="D1080" s="28">
        <v>0</v>
      </c>
      <c r="E1080" s="29">
        <v>10</v>
      </c>
      <c r="F1080" s="25"/>
    </row>
    <row r="1081" s="1" customFormat="1" spans="1:6">
      <c r="A1081" s="22">
        <v>2170102</v>
      </c>
      <c r="B1081" s="31" t="s">
        <v>14</v>
      </c>
      <c r="C1081" s="31">
        <v>0</v>
      </c>
      <c r="D1081" s="28">
        <v>0</v>
      </c>
      <c r="E1081" s="29">
        <v>0</v>
      </c>
      <c r="F1081" s="25"/>
    </row>
    <row r="1082" s="1" customFormat="1" spans="1:6">
      <c r="A1082" s="22">
        <v>2170103</v>
      </c>
      <c r="B1082" s="31" t="s">
        <v>15</v>
      </c>
      <c r="C1082" s="31">
        <v>0</v>
      </c>
      <c r="D1082" s="28">
        <v>0</v>
      </c>
      <c r="E1082" s="29">
        <v>0</v>
      </c>
      <c r="F1082" s="25"/>
    </row>
    <row r="1083" s="1" customFormat="1" spans="1:6">
      <c r="A1083" s="22">
        <v>2170104</v>
      </c>
      <c r="B1083" s="31" t="s">
        <v>831</v>
      </c>
      <c r="C1083" s="31">
        <v>0</v>
      </c>
      <c r="D1083" s="28">
        <v>0</v>
      </c>
      <c r="E1083" s="29">
        <v>0</v>
      </c>
      <c r="F1083" s="25"/>
    </row>
    <row r="1084" s="1" customFormat="1" spans="1:6">
      <c r="A1084" s="22">
        <v>2170150</v>
      </c>
      <c r="B1084" s="31" t="s">
        <v>22</v>
      </c>
      <c r="C1084" s="31">
        <v>0</v>
      </c>
      <c r="D1084" s="28">
        <v>0</v>
      </c>
      <c r="E1084" s="29">
        <v>0</v>
      </c>
      <c r="F1084" s="25"/>
    </row>
    <row r="1085" s="1" customFormat="1" spans="1:6">
      <c r="A1085" s="22">
        <v>2170199</v>
      </c>
      <c r="B1085" s="31" t="s">
        <v>832</v>
      </c>
      <c r="C1085" s="31">
        <v>0</v>
      </c>
      <c r="D1085" s="28">
        <v>0</v>
      </c>
      <c r="E1085" s="29">
        <v>0</v>
      </c>
      <c r="F1085" s="25"/>
    </row>
    <row r="1086" s="1" customFormat="1" spans="1:6">
      <c r="A1086" s="22">
        <v>21702</v>
      </c>
      <c r="B1086" s="31" t="s">
        <v>833</v>
      </c>
      <c r="C1086" s="36">
        <f>SUM(C1087:C1095)</f>
        <v>10</v>
      </c>
      <c r="D1086" s="36">
        <f>SUM(D1087:D1095)</f>
        <v>10</v>
      </c>
      <c r="E1086" s="36">
        <f>SUM(E1087:E1095)</f>
        <v>0</v>
      </c>
      <c r="F1086" s="25">
        <v>0</v>
      </c>
    </row>
    <row r="1087" s="1" customFormat="1" spans="1:6">
      <c r="A1087" s="22">
        <v>2170201</v>
      </c>
      <c r="B1087" s="31" t="s">
        <v>834</v>
      </c>
      <c r="C1087" s="31">
        <v>0</v>
      </c>
      <c r="D1087" s="28">
        <v>0</v>
      </c>
      <c r="E1087" s="29">
        <v>0</v>
      </c>
      <c r="F1087" s="25"/>
    </row>
    <row r="1088" s="1" customFormat="1" spans="1:6">
      <c r="A1088" s="22">
        <v>2170202</v>
      </c>
      <c r="B1088" s="31" t="s">
        <v>835</v>
      </c>
      <c r="C1088" s="31">
        <v>0</v>
      </c>
      <c r="D1088" s="28">
        <v>0</v>
      </c>
      <c r="E1088" s="29">
        <v>0</v>
      </c>
      <c r="F1088" s="25"/>
    </row>
    <row r="1089" s="1" customFormat="1" spans="1:6">
      <c r="A1089" s="22">
        <v>2170203</v>
      </c>
      <c r="B1089" s="31" t="s">
        <v>836</v>
      </c>
      <c r="C1089" s="31">
        <v>0</v>
      </c>
      <c r="D1089" s="28">
        <v>0</v>
      </c>
      <c r="E1089" s="29">
        <v>0</v>
      </c>
      <c r="F1089" s="25"/>
    </row>
    <row r="1090" s="1" customFormat="1" spans="1:6">
      <c r="A1090" s="22">
        <v>2170204</v>
      </c>
      <c r="B1090" s="31" t="s">
        <v>837</v>
      </c>
      <c r="C1090" s="31">
        <v>10</v>
      </c>
      <c r="D1090" s="28">
        <v>10</v>
      </c>
      <c r="E1090" s="29">
        <v>0</v>
      </c>
      <c r="F1090" s="25">
        <v>0</v>
      </c>
    </row>
    <row r="1091" s="1" customFormat="1" spans="1:6">
      <c r="A1091" s="22">
        <v>2170205</v>
      </c>
      <c r="B1091" s="31" t="s">
        <v>838</v>
      </c>
      <c r="C1091" s="31">
        <v>0</v>
      </c>
      <c r="D1091" s="28">
        <v>0</v>
      </c>
      <c r="E1091" s="29">
        <v>0</v>
      </c>
      <c r="F1091" s="25"/>
    </row>
    <row r="1092" s="1" customFormat="1" spans="1:6">
      <c r="A1092" s="22">
        <v>2170206</v>
      </c>
      <c r="B1092" s="31" t="s">
        <v>839</v>
      </c>
      <c r="C1092" s="31">
        <v>0</v>
      </c>
      <c r="D1092" s="28">
        <v>0</v>
      </c>
      <c r="E1092" s="29">
        <v>0</v>
      </c>
      <c r="F1092" s="25"/>
    </row>
    <row r="1093" s="1" customFormat="1" spans="1:6">
      <c r="A1093" s="22">
        <v>2170207</v>
      </c>
      <c r="B1093" s="31" t="s">
        <v>840</v>
      </c>
      <c r="C1093" s="31">
        <v>0</v>
      </c>
      <c r="D1093" s="28">
        <v>0</v>
      </c>
      <c r="E1093" s="29">
        <v>0</v>
      </c>
      <c r="F1093" s="25"/>
    </row>
    <row r="1094" s="1" customFormat="1" spans="1:6">
      <c r="A1094" s="22">
        <v>2170208</v>
      </c>
      <c r="B1094" s="31" t="s">
        <v>841</v>
      </c>
      <c r="C1094" s="31">
        <v>0</v>
      </c>
      <c r="D1094" s="28">
        <v>0</v>
      </c>
      <c r="E1094" s="29">
        <v>0</v>
      </c>
      <c r="F1094" s="25"/>
    </row>
    <row r="1095" s="1" customFormat="1" spans="1:6">
      <c r="A1095" s="22">
        <v>2170299</v>
      </c>
      <c r="B1095" s="31" t="s">
        <v>842</v>
      </c>
      <c r="C1095" s="31">
        <v>0</v>
      </c>
      <c r="D1095" s="28">
        <v>0</v>
      </c>
      <c r="E1095" s="29">
        <v>0</v>
      </c>
      <c r="F1095" s="25"/>
    </row>
    <row r="1096" s="1" customFormat="1" spans="1:6">
      <c r="A1096" s="22">
        <v>21703</v>
      </c>
      <c r="B1096" s="31" t="s">
        <v>843</v>
      </c>
      <c r="C1096" s="36">
        <f>SUM(C1097:C1104)</f>
        <v>12</v>
      </c>
      <c r="D1096" s="36">
        <f>SUM(D1097:D1104)</f>
        <v>15</v>
      </c>
      <c r="E1096" s="36">
        <f>SUM(E1097:E1104)</f>
        <v>0</v>
      </c>
      <c r="F1096" s="25">
        <v>0</v>
      </c>
    </row>
    <row r="1097" s="1" customFormat="1" spans="1:6">
      <c r="A1097" s="22">
        <v>2170301</v>
      </c>
      <c r="B1097" s="31" t="s">
        <v>844</v>
      </c>
      <c r="C1097" s="31">
        <v>0</v>
      </c>
      <c r="D1097" s="28">
        <v>0</v>
      </c>
      <c r="E1097" s="29">
        <v>0</v>
      </c>
      <c r="F1097" s="25"/>
    </row>
    <row r="1098" s="1" customFormat="1" spans="1:6">
      <c r="A1098" s="22">
        <v>2170302</v>
      </c>
      <c r="B1098" s="31" t="s">
        <v>845</v>
      </c>
      <c r="C1098" s="31">
        <v>0</v>
      </c>
      <c r="D1098" s="28">
        <v>0</v>
      </c>
      <c r="E1098" s="29">
        <v>0</v>
      </c>
      <c r="F1098" s="25"/>
    </row>
    <row r="1099" s="1" customFormat="1" spans="1:6">
      <c r="A1099" s="22">
        <v>2170303</v>
      </c>
      <c r="B1099" s="31" t="s">
        <v>846</v>
      </c>
      <c r="C1099" s="31">
        <v>0</v>
      </c>
      <c r="D1099" s="28">
        <v>0</v>
      </c>
      <c r="E1099" s="29">
        <v>0</v>
      </c>
      <c r="F1099" s="25"/>
    </row>
    <row r="1100" s="1" customFormat="1" spans="1:6">
      <c r="A1100" s="22">
        <v>2170304</v>
      </c>
      <c r="B1100" s="31" t="s">
        <v>847</v>
      </c>
      <c r="C1100" s="31">
        <v>0</v>
      </c>
      <c r="D1100" s="28">
        <v>0</v>
      </c>
      <c r="E1100" s="29">
        <v>0</v>
      </c>
      <c r="F1100" s="25"/>
    </row>
    <row r="1101" s="1" customFormat="1" spans="1:6">
      <c r="A1101" s="22">
        <v>2170399</v>
      </c>
      <c r="B1101" s="31" t="s">
        <v>848</v>
      </c>
      <c r="C1101" s="31">
        <v>12</v>
      </c>
      <c r="D1101" s="28">
        <v>15</v>
      </c>
      <c r="E1101" s="29">
        <v>0</v>
      </c>
      <c r="F1101" s="25">
        <v>0</v>
      </c>
    </row>
    <row r="1102" s="1" customFormat="1" spans="1:6">
      <c r="A1102" s="22">
        <v>21704</v>
      </c>
      <c r="B1102" s="31" t="s">
        <v>849</v>
      </c>
      <c r="C1102" s="44">
        <f>SUM(C1103:C1104)</f>
        <v>0</v>
      </c>
      <c r="D1102" s="44">
        <f>SUM(D1103:D1104)</f>
        <v>0</v>
      </c>
      <c r="E1102" s="44">
        <f>SUM(E1103:E1104)</f>
        <v>0</v>
      </c>
      <c r="F1102" s="25"/>
    </row>
    <row r="1103" s="1" customFormat="1" spans="1:6">
      <c r="A1103" s="22">
        <v>2170401</v>
      </c>
      <c r="B1103" s="31" t="s">
        <v>850</v>
      </c>
      <c r="C1103" s="31">
        <v>0</v>
      </c>
      <c r="D1103" s="28">
        <v>0</v>
      </c>
      <c r="E1103" s="29">
        <v>0</v>
      </c>
      <c r="F1103" s="25"/>
    </row>
    <row r="1104" s="1" customFormat="1" spans="1:6">
      <c r="A1104" s="22">
        <v>2170499</v>
      </c>
      <c r="B1104" s="31" t="s">
        <v>851</v>
      </c>
      <c r="C1104" s="31">
        <v>0</v>
      </c>
      <c r="D1104" s="28">
        <v>0</v>
      </c>
      <c r="E1104" s="29">
        <v>0</v>
      </c>
      <c r="F1104" s="25"/>
    </row>
    <row r="1105" s="1" customFormat="1" spans="1:6">
      <c r="A1105" s="22">
        <v>21799</v>
      </c>
      <c r="B1105" s="31" t="s">
        <v>852</v>
      </c>
      <c r="C1105" s="36">
        <f>C1106+C1107</f>
        <v>8</v>
      </c>
      <c r="D1105" s="36">
        <f>D1106+D1107</f>
        <v>0</v>
      </c>
      <c r="E1105" s="36">
        <f>E1106+E1107</f>
        <v>0</v>
      </c>
      <c r="F1105" s="25">
        <v>0</v>
      </c>
    </row>
    <row r="1106" s="1" customFormat="1" spans="1:6">
      <c r="A1106" s="22">
        <v>2179902</v>
      </c>
      <c r="B1106" s="31" t="s">
        <v>853</v>
      </c>
      <c r="C1106" s="31">
        <v>0</v>
      </c>
      <c r="D1106" s="28">
        <v>0</v>
      </c>
      <c r="E1106" s="29">
        <v>0</v>
      </c>
      <c r="F1106" s="25"/>
    </row>
    <row r="1107" s="1" customFormat="1" spans="1:6">
      <c r="A1107" s="22">
        <v>2179999</v>
      </c>
      <c r="B1107" s="31" t="s">
        <v>854</v>
      </c>
      <c r="C1107" s="31">
        <v>8</v>
      </c>
      <c r="D1107" s="28">
        <v>0</v>
      </c>
      <c r="E1107" s="29">
        <v>0</v>
      </c>
      <c r="F1107" s="25">
        <v>0</v>
      </c>
    </row>
    <row r="1108" s="1" customFormat="1" spans="1:6">
      <c r="A1108" s="22">
        <v>219</v>
      </c>
      <c r="B1108" s="31" t="s">
        <v>855</v>
      </c>
      <c r="C1108" s="36">
        <f>SUM(C1109:C1117)</f>
        <v>0</v>
      </c>
      <c r="D1108" s="36">
        <f>SUM(D1109:D1117)</f>
        <v>0</v>
      </c>
      <c r="E1108" s="36">
        <f>SUM(E1109:E1117)</f>
        <v>0</v>
      </c>
      <c r="F1108" s="25"/>
    </row>
    <row r="1109" s="1" customFormat="1" spans="1:6">
      <c r="A1109" s="22">
        <v>21901</v>
      </c>
      <c r="B1109" s="31" t="s">
        <v>856</v>
      </c>
      <c r="C1109" s="35"/>
      <c r="D1109" s="35"/>
      <c r="E1109" s="35"/>
      <c r="F1109" s="25"/>
    </row>
    <row r="1110" s="1" customFormat="1" spans="1:6">
      <c r="A1110" s="22">
        <v>21902</v>
      </c>
      <c r="B1110" s="31" t="s">
        <v>857</v>
      </c>
      <c r="C1110" s="29">
        <v>0</v>
      </c>
      <c r="D1110" s="29"/>
      <c r="E1110" s="29">
        <f>VLOOKUP(A1110,[1]Sheet1!$M$1:$Q$1112,5,FALSE)</f>
        <v>0</v>
      </c>
      <c r="F1110" s="25"/>
    </row>
    <row r="1111" s="1" customFormat="1" spans="1:6">
      <c r="A1111" s="22">
        <v>21903</v>
      </c>
      <c r="B1111" s="31" t="s">
        <v>858</v>
      </c>
      <c r="C1111" s="29">
        <v>0</v>
      </c>
      <c r="D1111" s="29"/>
      <c r="E1111" s="29">
        <f>VLOOKUP(A1111,[1]Sheet1!$M$1:$Q$1112,5,FALSE)</f>
        <v>0</v>
      </c>
      <c r="F1111" s="25"/>
    </row>
    <row r="1112" s="1" customFormat="1" spans="1:6">
      <c r="A1112" s="22">
        <v>21904</v>
      </c>
      <c r="B1112" s="31" t="s">
        <v>859</v>
      </c>
      <c r="C1112" s="29">
        <v>0</v>
      </c>
      <c r="D1112" s="29"/>
      <c r="E1112" s="29">
        <f>VLOOKUP(A1112,[1]Sheet1!$M$1:$Q$1112,5,FALSE)</f>
        <v>0</v>
      </c>
      <c r="F1112" s="25"/>
    </row>
    <row r="1113" s="1" customFormat="1" spans="1:6">
      <c r="A1113" s="22">
        <v>21905</v>
      </c>
      <c r="B1113" s="31" t="s">
        <v>860</v>
      </c>
      <c r="C1113" s="29">
        <v>0</v>
      </c>
      <c r="D1113" s="29"/>
      <c r="E1113" s="29">
        <f>VLOOKUP(A1113,[1]Sheet1!$M$1:$Q$1112,5,FALSE)</f>
        <v>0</v>
      </c>
      <c r="F1113" s="25"/>
    </row>
    <row r="1114" s="1" customFormat="1" spans="1:6">
      <c r="A1114" s="22">
        <v>21906</v>
      </c>
      <c r="B1114" s="31" t="s">
        <v>636</v>
      </c>
      <c r="C1114" s="29">
        <v>0</v>
      </c>
      <c r="D1114" s="29"/>
      <c r="E1114" s="29">
        <f>VLOOKUP(A1114,[1]Sheet1!$M$1:$Q$1112,5,FALSE)</f>
        <v>0</v>
      </c>
      <c r="F1114" s="25"/>
    </row>
    <row r="1115" s="1" customFormat="1" spans="1:6">
      <c r="A1115" s="22">
        <v>21907</v>
      </c>
      <c r="B1115" s="31" t="s">
        <v>861</v>
      </c>
      <c r="C1115" s="29">
        <v>0</v>
      </c>
      <c r="D1115" s="29"/>
      <c r="E1115" s="29">
        <f>VLOOKUP(A1115,[1]Sheet1!$M$1:$Q$1112,5,FALSE)</f>
        <v>0</v>
      </c>
      <c r="F1115" s="25"/>
    </row>
    <row r="1116" s="1" customFormat="1" spans="1:6">
      <c r="A1116" s="22">
        <v>21908</v>
      </c>
      <c r="B1116" s="31" t="s">
        <v>862</v>
      </c>
      <c r="C1116" s="29">
        <v>0</v>
      </c>
      <c r="D1116" s="29"/>
      <c r="E1116" s="29">
        <f>VLOOKUP(A1116,[1]Sheet1!$M$1:$Q$1112,5,FALSE)</f>
        <v>0</v>
      </c>
      <c r="F1116" s="25"/>
    </row>
    <row r="1117" s="1" customFormat="1" spans="1:6">
      <c r="A1117" s="22">
        <v>21999</v>
      </c>
      <c r="B1117" s="31" t="s">
        <v>863</v>
      </c>
      <c r="C1117" s="29">
        <v>0</v>
      </c>
      <c r="D1117" s="29"/>
      <c r="E1117" s="29">
        <f>VLOOKUP(A1117,[1]Sheet1!$M$1:$Q$1112,5,FALSE)</f>
        <v>0</v>
      </c>
      <c r="F1117" s="25"/>
    </row>
    <row r="1118" s="1" customFormat="1" spans="1:6">
      <c r="A1118" s="22">
        <v>220</v>
      </c>
      <c r="B1118" s="31" t="s">
        <v>864</v>
      </c>
      <c r="C1118" s="44">
        <f>C1119+C1146+C1161</f>
        <v>735</v>
      </c>
      <c r="D1118" s="44">
        <f>D1119+D1146+D1161</f>
        <v>6673</v>
      </c>
      <c r="E1118" s="44">
        <f>E1119+E1146+E1161</f>
        <v>1794</v>
      </c>
      <c r="F1118" s="25">
        <v>244.081632653061</v>
      </c>
    </row>
    <row r="1119" s="1" customFormat="1" spans="1:6">
      <c r="A1119" s="22">
        <v>22001</v>
      </c>
      <c r="B1119" s="31" t="s">
        <v>865</v>
      </c>
      <c r="C1119" s="44">
        <f>SUM(C1120:C1145)</f>
        <v>651</v>
      </c>
      <c r="D1119" s="44">
        <f>SUM(D1120:D1145)</f>
        <v>6577</v>
      </c>
      <c r="E1119" s="44">
        <f>SUM(E1120:E1145)</f>
        <v>1735</v>
      </c>
      <c r="F1119" s="25">
        <v>266.513056835637</v>
      </c>
    </row>
    <row r="1120" s="1" customFormat="1" spans="1:6">
      <c r="A1120" s="22">
        <v>2200101</v>
      </c>
      <c r="B1120" s="31" t="s">
        <v>13</v>
      </c>
      <c r="C1120" s="31">
        <v>642</v>
      </c>
      <c r="D1120" s="28">
        <v>629</v>
      </c>
      <c r="E1120" s="29">
        <v>507</v>
      </c>
      <c r="F1120" s="25">
        <v>78.9719626168224</v>
      </c>
    </row>
    <row r="1121" s="1" customFormat="1" spans="1:6">
      <c r="A1121" s="22">
        <v>2200102</v>
      </c>
      <c r="B1121" s="31" t="s">
        <v>14</v>
      </c>
      <c r="C1121" s="31">
        <v>0</v>
      </c>
      <c r="D1121" s="28">
        <v>0</v>
      </c>
      <c r="E1121" s="29">
        <v>170</v>
      </c>
      <c r="F1121" s="25"/>
    </row>
    <row r="1122" s="1" customFormat="1" spans="1:6">
      <c r="A1122" s="22">
        <v>2200103</v>
      </c>
      <c r="B1122" s="31" t="s">
        <v>15</v>
      </c>
      <c r="C1122" s="31">
        <v>0</v>
      </c>
      <c r="D1122" s="28">
        <v>0</v>
      </c>
      <c r="E1122" s="29">
        <v>0</v>
      </c>
      <c r="F1122" s="25"/>
    </row>
    <row r="1123" s="1" customFormat="1" spans="1:6">
      <c r="A1123" s="22">
        <v>2200104</v>
      </c>
      <c r="B1123" s="31" t="s">
        <v>866</v>
      </c>
      <c r="C1123" s="31">
        <v>0</v>
      </c>
      <c r="D1123" s="28">
        <v>0</v>
      </c>
      <c r="E1123" s="29">
        <v>0</v>
      </c>
      <c r="F1123" s="25"/>
    </row>
    <row r="1124" s="1" customFormat="1" spans="1:6">
      <c r="A1124" s="22">
        <v>2200106</v>
      </c>
      <c r="B1124" s="31" t="s">
        <v>867</v>
      </c>
      <c r="C1124" s="31">
        <v>0</v>
      </c>
      <c r="D1124" s="28">
        <v>0</v>
      </c>
      <c r="E1124" s="29">
        <v>0</v>
      </c>
      <c r="F1124" s="25"/>
    </row>
    <row r="1125" s="1" customFormat="1" spans="1:6">
      <c r="A1125" s="22">
        <v>2200107</v>
      </c>
      <c r="B1125" s="31" t="s">
        <v>868</v>
      </c>
      <c r="C1125" s="31">
        <v>0</v>
      </c>
      <c r="D1125" s="28">
        <v>0</v>
      </c>
      <c r="E1125" s="29">
        <v>0</v>
      </c>
      <c r="F1125" s="25"/>
    </row>
    <row r="1126" s="1" customFormat="1" spans="1:6">
      <c r="A1126" s="22">
        <v>2200108</v>
      </c>
      <c r="B1126" s="31" t="s">
        <v>869</v>
      </c>
      <c r="C1126" s="31">
        <v>5</v>
      </c>
      <c r="D1126" s="28">
        <v>4</v>
      </c>
      <c r="E1126" s="29">
        <v>0</v>
      </c>
      <c r="F1126" s="25">
        <v>0</v>
      </c>
    </row>
    <row r="1127" s="1" customFormat="1" spans="1:6">
      <c r="A1127" s="22">
        <v>2200109</v>
      </c>
      <c r="B1127" s="31" t="s">
        <v>870</v>
      </c>
      <c r="C1127" s="31">
        <v>0</v>
      </c>
      <c r="D1127" s="28">
        <v>0</v>
      </c>
      <c r="E1127" s="29">
        <v>0</v>
      </c>
      <c r="F1127" s="25"/>
    </row>
    <row r="1128" s="1" customFormat="1" spans="1:6">
      <c r="A1128" s="22">
        <v>2200112</v>
      </c>
      <c r="B1128" s="31" t="s">
        <v>871</v>
      </c>
      <c r="C1128" s="31">
        <v>0</v>
      </c>
      <c r="D1128" s="28">
        <v>0</v>
      </c>
      <c r="E1128" s="29">
        <v>0</v>
      </c>
      <c r="F1128" s="25"/>
    </row>
    <row r="1129" s="1" customFormat="1" spans="1:6">
      <c r="A1129" s="22">
        <v>2200113</v>
      </c>
      <c r="B1129" s="31" t="s">
        <v>872</v>
      </c>
      <c r="C1129" s="31">
        <v>0</v>
      </c>
      <c r="D1129" s="28">
        <v>0</v>
      </c>
      <c r="E1129" s="29">
        <v>57</v>
      </c>
      <c r="F1129" s="25"/>
    </row>
    <row r="1130" s="1" customFormat="1" spans="1:6">
      <c r="A1130" s="22">
        <v>2200114</v>
      </c>
      <c r="B1130" s="31" t="s">
        <v>873</v>
      </c>
      <c r="C1130" s="31">
        <v>0</v>
      </c>
      <c r="D1130" s="28">
        <v>0</v>
      </c>
      <c r="E1130" s="29">
        <v>323</v>
      </c>
      <c r="F1130" s="25"/>
    </row>
    <row r="1131" s="1" customFormat="1" spans="1:6">
      <c r="A1131" s="22">
        <v>2200115</v>
      </c>
      <c r="B1131" s="31" t="s">
        <v>874</v>
      </c>
      <c r="C1131" s="31">
        <v>0</v>
      </c>
      <c r="D1131" s="28">
        <v>0</v>
      </c>
      <c r="E1131" s="29">
        <v>0</v>
      </c>
      <c r="F1131" s="25"/>
    </row>
    <row r="1132" s="1" customFormat="1" spans="1:6">
      <c r="A1132" s="22">
        <v>2200116</v>
      </c>
      <c r="B1132" s="31" t="s">
        <v>875</v>
      </c>
      <c r="C1132" s="31">
        <v>0</v>
      </c>
      <c r="D1132" s="28">
        <v>0</v>
      </c>
      <c r="E1132" s="29">
        <v>0</v>
      </c>
      <c r="F1132" s="25"/>
    </row>
    <row r="1133" s="1" customFormat="1" spans="1:6">
      <c r="A1133" s="22">
        <v>2200119</v>
      </c>
      <c r="B1133" s="31" t="s">
        <v>876</v>
      </c>
      <c r="C1133" s="31">
        <v>0</v>
      </c>
      <c r="D1133" s="28">
        <v>0</v>
      </c>
      <c r="E1133" s="29">
        <v>0</v>
      </c>
      <c r="F1133" s="25"/>
    </row>
    <row r="1134" s="1" customFormat="1" spans="1:6">
      <c r="A1134" s="22">
        <v>2200120</v>
      </c>
      <c r="B1134" s="31" t="s">
        <v>877</v>
      </c>
      <c r="C1134" s="31">
        <v>0</v>
      </c>
      <c r="D1134" s="28">
        <v>0</v>
      </c>
      <c r="E1134" s="29">
        <v>0</v>
      </c>
      <c r="F1134" s="25"/>
    </row>
    <row r="1135" s="1" customFormat="1" spans="1:6">
      <c r="A1135" s="22">
        <v>2200121</v>
      </c>
      <c r="B1135" s="31" t="s">
        <v>878</v>
      </c>
      <c r="C1135" s="31">
        <v>0</v>
      </c>
      <c r="D1135" s="28">
        <v>0</v>
      </c>
      <c r="E1135" s="29">
        <v>0</v>
      </c>
      <c r="F1135" s="25"/>
    </row>
    <row r="1136" s="1" customFormat="1" spans="1:6">
      <c r="A1136" s="22">
        <v>2200122</v>
      </c>
      <c r="B1136" s="31" t="s">
        <v>879</v>
      </c>
      <c r="C1136" s="31">
        <v>4</v>
      </c>
      <c r="D1136" s="28">
        <v>5</v>
      </c>
      <c r="E1136" s="29">
        <v>0</v>
      </c>
      <c r="F1136" s="25">
        <v>0</v>
      </c>
    </row>
    <row r="1137" s="1" customFormat="1" spans="1:6">
      <c r="A1137" s="22">
        <v>2200123</v>
      </c>
      <c r="B1137" s="31" t="s">
        <v>880</v>
      </c>
      <c r="C1137" s="31">
        <v>0</v>
      </c>
      <c r="D1137" s="28">
        <v>0</v>
      </c>
      <c r="E1137" s="29">
        <v>0</v>
      </c>
      <c r="F1137" s="25"/>
    </row>
    <row r="1138" s="1" customFormat="1" spans="1:6">
      <c r="A1138" s="22">
        <v>2200124</v>
      </c>
      <c r="B1138" s="31" t="s">
        <v>881</v>
      </c>
      <c r="C1138" s="31">
        <v>0</v>
      </c>
      <c r="D1138" s="28">
        <v>0</v>
      </c>
      <c r="E1138" s="29">
        <v>0</v>
      </c>
      <c r="F1138" s="25"/>
    </row>
    <row r="1139" s="1" customFormat="1" spans="1:6">
      <c r="A1139" s="22">
        <v>2200125</v>
      </c>
      <c r="B1139" s="31" t="s">
        <v>882</v>
      </c>
      <c r="C1139" s="31">
        <v>0</v>
      </c>
      <c r="D1139" s="28">
        <v>0</v>
      </c>
      <c r="E1139" s="29">
        <v>0</v>
      </c>
      <c r="F1139" s="25"/>
    </row>
    <row r="1140" s="1" customFormat="1" spans="1:6">
      <c r="A1140" s="22">
        <v>2200126</v>
      </c>
      <c r="B1140" s="31" t="s">
        <v>883</v>
      </c>
      <c r="C1140" s="31">
        <v>0</v>
      </c>
      <c r="D1140" s="28">
        <v>0</v>
      </c>
      <c r="E1140" s="29">
        <v>0</v>
      </c>
      <c r="F1140" s="25"/>
    </row>
    <row r="1141" s="1" customFormat="1" spans="1:6">
      <c r="A1141" s="22">
        <v>2200127</v>
      </c>
      <c r="B1141" s="31" t="s">
        <v>884</v>
      </c>
      <c r="C1141" s="31">
        <v>0</v>
      </c>
      <c r="D1141" s="28">
        <v>0</v>
      </c>
      <c r="E1141" s="29">
        <v>0</v>
      </c>
      <c r="F1141" s="25"/>
    </row>
    <row r="1142" s="1" customFormat="1" spans="1:6">
      <c r="A1142" s="22">
        <v>2200128</v>
      </c>
      <c r="B1142" s="31" t="s">
        <v>885</v>
      </c>
      <c r="C1142" s="31">
        <v>0</v>
      </c>
      <c r="D1142" s="28">
        <v>0</v>
      </c>
      <c r="E1142" s="29">
        <v>0</v>
      </c>
      <c r="F1142" s="25"/>
    </row>
    <row r="1143" s="1" customFormat="1" spans="1:6">
      <c r="A1143" s="22">
        <v>2200129</v>
      </c>
      <c r="B1143" s="31" t="s">
        <v>886</v>
      </c>
      <c r="C1143" s="31">
        <v>0</v>
      </c>
      <c r="D1143" s="28">
        <v>0</v>
      </c>
      <c r="E1143" s="29">
        <v>0</v>
      </c>
      <c r="F1143" s="25"/>
    </row>
    <row r="1144" s="1" customFormat="1" spans="1:6">
      <c r="A1144" s="22">
        <v>2200150</v>
      </c>
      <c r="B1144" s="31" t="s">
        <v>22</v>
      </c>
      <c r="C1144" s="31">
        <v>0</v>
      </c>
      <c r="D1144" s="28">
        <v>0</v>
      </c>
      <c r="E1144" s="29">
        <v>0</v>
      </c>
      <c r="F1144" s="25"/>
    </row>
    <row r="1145" s="1" customFormat="1" spans="1:6">
      <c r="A1145" s="22">
        <v>2200199</v>
      </c>
      <c r="B1145" s="31" t="s">
        <v>887</v>
      </c>
      <c r="C1145" s="31">
        <v>0</v>
      </c>
      <c r="D1145" s="28">
        <v>5939</v>
      </c>
      <c r="E1145" s="29">
        <v>678</v>
      </c>
      <c r="F1145" s="25"/>
    </row>
    <row r="1146" s="1" customFormat="1" spans="1:6">
      <c r="A1146" s="22">
        <v>22005</v>
      </c>
      <c r="B1146" s="31" t="s">
        <v>888</v>
      </c>
      <c r="C1146" s="36">
        <f>SUM(C1147:C1160)</f>
        <v>84</v>
      </c>
      <c r="D1146" s="36">
        <f>SUM(D1147:D1160)</f>
        <v>96</v>
      </c>
      <c r="E1146" s="36">
        <f>SUM(E1147:E1160)</f>
        <v>59</v>
      </c>
      <c r="F1146" s="25">
        <v>70.2380952380952</v>
      </c>
    </row>
    <row r="1147" s="1" customFormat="1" spans="1:6">
      <c r="A1147" s="22">
        <v>2200501</v>
      </c>
      <c r="B1147" s="31" t="s">
        <v>13</v>
      </c>
      <c r="C1147" s="37">
        <v>2</v>
      </c>
      <c r="D1147" s="28">
        <v>0</v>
      </c>
      <c r="E1147" s="29">
        <v>0</v>
      </c>
      <c r="F1147" s="25">
        <v>0</v>
      </c>
    </row>
    <row r="1148" s="1" customFormat="1" spans="1:6">
      <c r="A1148" s="22">
        <v>2200502</v>
      </c>
      <c r="B1148" s="31" t="s">
        <v>14</v>
      </c>
      <c r="C1148" s="37">
        <v>0</v>
      </c>
      <c r="D1148" s="28">
        <v>0</v>
      </c>
      <c r="E1148" s="29">
        <v>0</v>
      </c>
      <c r="F1148" s="25"/>
    </row>
    <row r="1149" s="1" customFormat="1" spans="1:6">
      <c r="A1149" s="22">
        <v>2200503</v>
      </c>
      <c r="B1149" s="31" t="s">
        <v>15</v>
      </c>
      <c r="C1149" s="50">
        <v>0</v>
      </c>
      <c r="D1149" s="28">
        <v>0</v>
      </c>
      <c r="E1149" s="29">
        <v>0</v>
      </c>
      <c r="F1149" s="25"/>
    </row>
    <row r="1150" s="1" customFormat="1" spans="1:6">
      <c r="A1150" s="22">
        <v>2200504</v>
      </c>
      <c r="B1150" s="31" t="s">
        <v>889</v>
      </c>
      <c r="C1150" s="31">
        <v>42</v>
      </c>
      <c r="D1150" s="28">
        <v>36</v>
      </c>
      <c r="E1150" s="29">
        <v>59</v>
      </c>
      <c r="F1150" s="25">
        <v>140.47619047619</v>
      </c>
    </row>
    <row r="1151" s="1" customFormat="1" spans="1:6">
      <c r="A1151" s="22">
        <v>2200506</v>
      </c>
      <c r="B1151" s="31" t="s">
        <v>890</v>
      </c>
      <c r="C1151" s="50">
        <v>0</v>
      </c>
      <c r="D1151" s="28">
        <v>0</v>
      </c>
      <c r="E1151" s="29">
        <v>0</v>
      </c>
      <c r="F1151" s="25"/>
    </row>
    <row r="1152" s="1" customFormat="1" spans="1:6">
      <c r="A1152" s="22">
        <v>2200507</v>
      </c>
      <c r="B1152" s="31" t="s">
        <v>891</v>
      </c>
      <c r="C1152" s="50">
        <v>0</v>
      </c>
      <c r="D1152" s="28">
        <v>0</v>
      </c>
      <c r="E1152" s="29">
        <v>0</v>
      </c>
      <c r="F1152" s="25"/>
    </row>
    <row r="1153" s="1" customFormat="1" spans="1:6">
      <c r="A1153" s="22">
        <v>2200508</v>
      </c>
      <c r="B1153" s="31" t="s">
        <v>892</v>
      </c>
      <c r="C1153" s="50">
        <v>0</v>
      </c>
      <c r="D1153" s="28">
        <v>0</v>
      </c>
      <c r="E1153" s="29">
        <v>0</v>
      </c>
      <c r="F1153" s="25"/>
    </row>
    <row r="1154" s="1" customFormat="1" spans="1:6">
      <c r="A1154" s="22">
        <v>2200509</v>
      </c>
      <c r="B1154" s="31" t="s">
        <v>893</v>
      </c>
      <c r="C1154" s="31">
        <v>2</v>
      </c>
      <c r="D1154" s="28">
        <v>50</v>
      </c>
      <c r="E1154" s="29">
        <v>0</v>
      </c>
      <c r="F1154" s="25">
        <v>0</v>
      </c>
    </row>
    <row r="1155" s="1" customFormat="1" spans="1:6">
      <c r="A1155" s="22">
        <v>2200510</v>
      </c>
      <c r="B1155" s="31" t="s">
        <v>894</v>
      </c>
      <c r="C1155" s="37">
        <v>0</v>
      </c>
      <c r="D1155" s="28">
        <v>0</v>
      </c>
      <c r="E1155" s="29">
        <v>0</v>
      </c>
      <c r="F1155" s="25"/>
    </row>
    <row r="1156" s="1" customFormat="1" spans="1:6">
      <c r="A1156" s="22">
        <v>2200511</v>
      </c>
      <c r="B1156" s="31" t="s">
        <v>895</v>
      </c>
      <c r="C1156" s="37">
        <v>0</v>
      </c>
      <c r="D1156" s="28">
        <v>0</v>
      </c>
      <c r="E1156" s="29">
        <v>0</v>
      </c>
      <c r="F1156" s="25"/>
    </row>
    <row r="1157" s="1" customFormat="1" spans="1:6">
      <c r="A1157" s="22">
        <v>2200512</v>
      </c>
      <c r="B1157" s="31" t="s">
        <v>896</v>
      </c>
      <c r="C1157" s="37">
        <v>0</v>
      </c>
      <c r="D1157" s="28">
        <v>0</v>
      </c>
      <c r="E1157" s="29">
        <v>0</v>
      </c>
      <c r="F1157" s="25"/>
    </row>
    <row r="1158" s="1" customFormat="1" spans="1:6">
      <c r="A1158" s="22">
        <v>2200513</v>
      </c>
      <c r="B1158" s="31" t="s">
        <v>897</v>
      </c>
      <c r="C1158" s="37">
        <v>0</v>
      </c>
      <c r="D1158" s="28">
        <v>0</v>
      </c>
      <c r="E1158" s="29">
        <v>0</v>
      </c>
      <c r="F1158" s="25"/>
    </row>
    <row r="1159" s="1" customFormat="1" spans="1:6">
      <c r="A1159" s="22">
        <v>2200514</v>
      </c>
      <c r="B1159" s="31" t="s">
        <v>898</v>
      </c>
      <c r="C1159" s="37">
        <v>0</v>
      </c>
      <c r="D1159" s="28">
        <v>0</v>
      </c>
      <c r="E1159" s="29">
        <v>0</v>
      </c>
      <c r="F1159" s="25"/>
    </row>
    <row r="1160" s="1" customFormat="1" spans="1:6">
      <c r="A1160" s="22">
        <v>2200599</v>
      </c>
      <c r="B1160" s="31" t="s">
        <v>899</v>
      </c>
      <c r="C1160" s="31">
        <v>38</v>
      </c>
      <c r="D1160" s="28">
        <v>10</v>
      </c>
      <c r="E1160" s="29">
        <v>0</v>
      </c>
      <c r="F1160" s="25">
        <v>0</v>
      </c>
    </row>
    <row r="1161" s="1" customFormat="1" spans="1:6">
      <c r="A1161" s="22">
        <v>22099</v>
      </c>
      <c r="B1161" s="31" t="s">
        <v>900</v>
      </c>
      <c r="C1161" s="44">
        <f>C1162</f>
        <v>0</v>
      </c>
      <c r="D1161" s="44">
        <f>D1162</f>
        <v>0</v>
      </c>
      <c r="E1161" s="44">
        <f>E1162</f>
        <v>0</v>
      </c>
      <c r="F1161" s="25"/>
    </row>
    <row r="1162" s="1" customFormat="1" spans="1:6">
      <c r="A1162" s="22">
        <v>2209999</v>
      </c>
      <c r="B1162" s="31" t="s">
        <v>901</v>
      </c>
      <c r="C1162" s="31">
        <v>0</v>
      </c>
      <c r="D1162" s="28">
        <v>0</v>
      </c>
      <c r="E1162" s="29">
        <v>0</v>
      </c>
      <c r="F1162" s="25"/>
    </row>
    <row r="1163" s="1" customFormat="1" spans="1:6">
      <c r="A1163" s="22">
        <v>221</v>
      </c>
      <c r="B1163" s="31" t="s">
        <v>902</v>
      </c>
      <c r="C1163" s="44">
        <f>C1164+C1176+C1180</f>
        <v>7187</v>
      </c>
      <c r="D1163" s="44">
        <f>D1164+D1176+D1180</f>
        <v>41385</v>
      </c>
      <c r="E1163" s="44">
        <f>E1164+E1176+E1180</f>
        <v>6904</v>
      </c>
      <c r="F1163" s="25">
        <v>96.0623347711145</v>
      </c>
    </row>
    <row r="1164" s="1" customFormat="1" spans="1:6">
      <c r="A1164" s="22">
        <v>22101</v>
      </c>
      <c r="B1164" s="31" t="s">
        <v>903</v>
      </c>
      <c r="C1164" s="36">
        <f>SUM(C1165:C1175)</f>
        <v>1366</v>
      </c>
      <c r="D1164" s="36">
        <f>SUM(D1165:D1175)</f>
        <v>34552</v>
      </c>
      <c r="E1164" s="36">
        <f>SUM(E1165:E1175)</f>
        <v>1045</v>
      </c>
      <c r="F1164" s="25">
        <v>76.5007320644217</v>
      </c>
    </row>
    <row r="1165" s="1" customFormat="1" spans="1:6">
      <c r="A1165" s="22">
        <v>2210101</v>
      </c>
      <c r="B1165" s="31" t="s">
        <v>904</v>
      </c>
      <c r="C1165" s="31">
        <v>165</v>
      </c>
      <c r="D1165" s="28">
        <v>0</v>
      </c>
      <c r="E1165" s="29">
        <v>0</v>
      </c>
      <c r="F1165" s="25">
        <v>0</v>
      </c>
    </row>
    <row r="1166" s="1" customFormat="1" spans="1:6">
      <c r="A1166" s="22">
        <v>2210102</v>
      </c>
      <c r="B1166" s="31" t="s">
        <v>905</v>
      </c>
      <c r="C1166" s="37">
        <v>0</v>
      </c>
      <c r="D1166" s="28">
        <v>0</v>
      </c>
      <c r="E1166" s="29">
        <v>0</v>
      </c>
      <c r="F1166" s="25"/>
    </row>
    <row r="1167" s="1" customFormat="1" spans="1:6">
      <c r="A1167" s="22">
        <v>2210103</v>
      </c>
      <c r="B1167" s="31" t="s">
        <v>906</v>
      </c>
      <c r="C1167" s="31">
        <v>228</v>
      </c>
      <c r="D1167" s="28">
        <v>31723</v>
      </c>
      <c r="E1167" s="29">
        <v>0</v>
      </c>
      <c r="F1167" s="25">
        <v>0</v>
      </c>
    </row>
    <row r="1168" s="1" customFormat="1" ht="14.25" spans="1:6">
      <c r="A1168" s="22">
        <v>2210104</v>
      </c>
      <c r="B1168" s="31" t="s">
        <v>907</v>
      </c>
      <c r="C1168" s="38">
        <v>0</v>
      </c>
      <c r="D1168" s="28">
        <v>0</v>
      </c>
      <c r="E1168" s="29">
        <v>0</v>
      </c>
      <c r="F1168" s="25"/>
    </row>
    <row r="1169" s="1" customFormat="1" spans="1:6">
      <c r="A1169" s="22">
        <v>2210105</v>
      </c>
      <c r="B1169" s="31" t="s">
        <v>908</v>
      </c>
      <c r="C1169" s="31">
        <v>43</v>
      </c>
      <c r="D1169" s="28">
        <v>504</v>
      </c>
      <c r="E1169" s="29">
        <v>82</v>
      </c>
      <c r="F1169" s="25">
        <v>190.697674418605</v>
      </c>
    </row>
    <row r="1170" s="1" customFormat="1" spans="1:6">
      <c r="A1170" s="22">
        <v>2210106</v>
      </c>
      <c r="B1170" s="31" t="s">
        <v>909</v>
      </c>
      <c r="C1170" s="31">
        <v>158</v>
      </c>
      <c r="D1170" s="28">
        <v>143</v>
      </c>
      <c r="E1170" s="29">
        <v>0</v>
      </c>
      <c r="F1170" s="25">
        <v>0</v>
      </c>
    </row>
    <row r="1171" s="1" customFormat="1" spans="1:6">
      <c r="A1171" s="22">
        <v>2210107</v>
      </c>
      <c r="B1171" s="31" t="s">
        <v>910</v>
      </c>
      <c r="C1171" s="50">
        <v>15</v>
      </c>
      <c r="D1171" s="28">
        <v>180</v>
      </c>
      <c r="E1171" s="29">
        <v>193</v>
      </c>
      <c r="F1171" s="25">
        <v>1286.66666666667</v>
      </c>
    </row>
    <row r="1172" s="1" customFormat="1" spans="1:6">
      <c r="A1172" s="22">
        <v>2210108</v>
      </c>
      <c r="B1172" s="31" t="s">
        <v>911</v>
      </c>
      <c r="C1172" s="31">
        <v>638</v>
      </c>
      <c r="D1172" s="28">
        <v>1116</v>
      </c>
      <c r="E1172" s="29">
        <v>451</v>
      </c>
      <c r="F1172" s="25">
        <v>70.6896551724138</v>
      </c>
    </row>
    <row r="1173" s="1" customFormat="1" spans="1:6">
      <c r="A1173" s="22">
        <v>2210109</v>
      </c>
      <c r="B1173" s="31" t="s">
        <v>912</v>
      </c>
      <c r="C1173" s="50">
        <v>0</v>
      </c>
      <c r="D1173" s="28">
        <v>0</v>
      </c>
      <c r="E1173" s="29">
        <v>0</v>
      </c>
      <c r="F1173" s="25"/>
    </row>
    <row r="1174" s="1" customFormat="1" spans="1:6">
      <c r="A1174" s="22">
        <v>2210110</v>
      </c>
      <c r="B1174" s="31" t="s">
        <v>913</v>
      </c>
      <c r="C1174" s="50">
        <v>0</v>
      </c>
      <c r="D1174" s="28">
        <v>877</v>
      </c>
      <c r="E1174" s="29">
        <v>319</v>
      </c>
      <c r="F1174" s="25"/>
    </row>
    <row r="1175" s="1" customFormat="1" spans="1:6">
      <c r="A1175" s="22">
        <v>2210199</v>
      </c>
      <c r="B1175" s="31" t="s">
        <v>914</v>
      </c>
      <c r="C1175" s="31">
        <v>119</v>
      </c>
      <c r="D1175" s="28">
        <v>9</v>
      </c>
      <c r="E1175" s="29">
        <v>0</v>
      </c>
      <c r="F1175" s="25">
        <v>0</v>
      </c>
    </row>
    <row r="1176" s="1" customFormat="1" spans="1:6">
      <c r="A1176" s="22">
        <v>22102</v>
      </c>
      <c r="B1176" s="31" t="s">
        <v>915</v>
      </c>
      <c r="C1176" s="36">
        <f>SUM(C1177:C1179)</f>
        <v>4372</v>
      </c>
      <c r="D1176" s="36">
        <f>SUM(D1177:D1179)</f>
        <v>6527</v>
      </c>
      <c r="E1176" s="36">
        <f>SUM(E1177:E1179)</f>
        <v>5859</v>
      </c>
      <c r="F1176" s="25">
        <v>134.011893870082</v>
      </c>
    </row>
    <row r="1177" s="1" customFormat="1" spans="1:6">
      <c r="A1177" s="22">
        <v>2210201</v>
      </c>
      <c r="B1177" s="31" t="s">
        <v>916</v>
      </c>
      <c r="C1177" s="31">
        <v>3668</v>
      </c>
      <c r="D1177" s="28">
        <v>5392</v>
      </c>
      <c r="E1177" s="29">
        <v>5859</v>
      </c>
      <c r="F1177" s="25">
        <v>159.732824427481</v>
      </c>
    </row>
    <row r="1178" s="1" customFormat="1" spans="1:6">
      <c r="A1178" s="22">
        <v>2210202</v>
      </c>
      <c r="B1178" s="31" t="s">
        <v>917</v>
      </c>
      <c r="C1178" s="37">
        <v>0</v>
      </c>
      <c r="D1178" s="28">
        <v>0</v>
      </c>
      <c r="E1178" s="29">
        <v>0</v>
      </c>
      <c r="F1178" s="25"/>
    </row>
    <row r="1179" s="1" customFormat="1" spans="1:6">
      <c r="A1179" s="22">
        <v>2210203</v>
      </c>
      <c r="B1179" s="31" t="s">
        <v>918</v>
      </c>
      <c r="C1179" s="37">
        <v>704</v>
      </c>
      <c r="D1179" s="28">
        <v>1135</v>
      </c>
      <c r="E1179" s="29">
        <v>0</v>
      </c>
      <c r="F1179" s="25">
        <v>0</v>
      </c>
    </row>
    <row r="1180" s="1" customFormat="1" spans="1:6">
      <c r="A1180" s="22">
        <v>22103</v>
      </c>
      <c r="B1180" s="31" t="s">
        <v>919</v>
      </c>
      <c r="C1180" s="36">
        <f>SUM(C1181:C1183)</f>
        <v>1449</v>
      </c>
      <c r="D1180" s="36">
        <f>SUM(D1181:D1183)</f>
        <v>306</v>
      </c>
      <c r="E1180" s="36">
        <f>SUM(E1181:E1183)</f>
        <v>0</v>
      </c>
      <c r="F1180" s="25">
        <v>0</v>
      </c>
    </row>
    <row r="1181" s="1" customFormat="1" spans="1:6">
      <c r="A1181" s="22">
        <v>2210301</v>
      </c>
      <c r="B1181" s="31" t="s">
        <v>920</v>
      </c>
      <c r="C1181" s="31">
        <v>0</v>
      </c>
      <c r="D1181" s="28">
        <v>0</v>
      </c>
      <c r="E1181" s="29">
        <v>0</v>
      </c>
      <c r="F1181" s="25"/>
    </row>
    <row r="1182" s="1" customFormat="1" spans="1:6">
      <c r="A1182" s="22">
        <v>2210302</v>
      </c>
      <c r="B1182" s="31" t="s">
        <v>921</v>
      </c>
      <c r="C1182" s="31">
        <v>0</v>
      </c>
      <c r="D1182" s="28">
        <v>0</v>
      </c>
      <c r="E1182" s="29">
        <v>0</v>
      </c>
      <c r="F1182" s="25"/>
    </row>
    <row r="1183" s="1" customFormat="1" spans="1:6">
      <c r="A1183" s="22">
        <v>2210399</v>
      </c>
      <c r="B1183" s="31" t="s">
        <v>922</v>
      </c>
      <c r="C1183" s="31">
        <v>1449</v>
      </c>
      <c r="D1183" s="28">
        <v>306</v>
      </c>
      <c r="E1183" s="29">
        <v>0</v>
      </c>
      <c r="F1183" s="25">
        <v>0</v>
      </c>
    </row>
    <row r="1184" s="1" customFormat="1" spans="1:6">
      <c r="A1184" s="22">
        <v>222</v>
      </c>
      <c r="B1184" s="31" t="s">
        <v>923</v>
      </c>
      <c r="C1184" s="36">
        <f>C1185+C1203+C1209+C1215</f>
        <v>370</v>
      </c>
      <c r="D1184" s="36">
        <f>D1185+D1203+D1209+D1215</f>
        <v>1052</v>
      </c>
      <c r="E1184" s="36">
        <f>E1185+E1203+E1209+E1215</f>
        <v>209</v>
      </c>
      <c r="F1184" s="25">
        <v>56.4864864864865</v>
      </c>
    </row>
    <row r="1185" s="1" customFormat="1" spans="1:6">
      <c r="A1185" s="22">
        <v>22201</v>
      </c>
      <c r="B1185" s="31" t="s">
        <v>924</v>
      </c>
      <c r="C1185" s="44">
        <f>SUM(C1186:C1202)</f>
        <v>366</v>
      </c>
      <c r="D1185" s="44">
        <f>SUM(D1186:D1202)</f>
        <v>1004</v>
      </c>
      <c r="E1185" s="44">
        <f>SUM(E1186:E1202)</f>
        <v>209</v>
      </c>
      <c r="F1185" s="25">
        <v>57.103825136612</v>
      </c>
    </row>
    <row r="1186" s="1" customFormat="1" spans="1:6">
      <c r="A1186" s="22">
        <v>2220101</v>
      </c>
      <c r="B1186" s="31" t="s">
        <v>13</v>
      </c>
      <c r="C1186" s="31">
        <v>146</v>
      </c>
      <c r="D1186" s="28">
        <v>20</v>
      </c>
      <c r="E1186" s="29">
        <v>0</v>
      </c>
      <c r="F1186" s="25">
        <v>0</v>
      </c>
    </row>
    <row r="1187" s="1" customFormat="1" spans="1:6">
      <c r="A1187" s="22">
        <v>2220102</v>
      </c>
      <c r="B1187" s="31" t="s">
        <v>14</v>
      </c>
      <c r="C1187" s="37">
        <v>0</v>
      </c>
      <c r="D1187" s="28">
        <v>5</v>
      </c>
      <c r="E1187" s="29">
        <v>0</v>
      </c>
      <c r="F1187" s="25"/>
    </row>
    <row r="1188" s="1" customFormat="1" spans="1:6">
      <c r="A1188" s="22">
        <v>2220103</v>
      </c>
      <c r="B1188" s="31" t="s">
        <v>15</v>
      </c>
      <c r="C1188" s="37">
        <v>0</v>
      </c>
      <c r="D1188" s="28">
        <v>0</v>
      </c>
      <c r="E1188" s="29">
        <v>0</v>
      </c>
      <c r="F1188" s="25"/>
    </row>
    <row r="1189" s="1" customFormat="1" ht="14.25" spans="1:6">
      <c r="A1189" s="22">
        <v>2220104</v>
      </c>
      <c r="B1189" s="31" t="s">
        <v>925</v>
      </c>
      <c r="C1189" s="38">
        <v>0</v>
      </c>
      <c r="D1189" s="28">
        <v>0</v>
      </c>
      <c r="E1189" s="29">
        <v>0</v>
      </c>
      <c r="F1189" s="25"/>
    </row>
    <row r="1190" s="1" customFormat="1" spans="1:6">
      <c r="A1190" s="22">
        <v>2220105</v>
      </c>
      <c r="B1190" s="31" t="s">
        <v>926</v>
      </c>
      <c r="C1190" s="37">
        <v>0</v>
      </c>
      <c r="D1190" s="28">
        <v>0</v>
      </c>
      <c r="E1190" s="29">
        <v>0</v>
      </c>
      <c r="F1190" s="25"/>
    </row>
    <row r="1191" s="1" customFormat="1" spans="1:6">
      <c r="A1191" s="22">
        <v>2220106</v>
      </c>
      <c r="B1191" s="31" t="s">
        <v>927</v>
      </c>
      <c r="C1191" s="37">
        <v>44</v>
      </c>
      <c r="D1191" s="28">
        <v>0</v>
      </c>
      <c r="E1191" s="29">
        <v>0</v>
      </c>
      <c r="F1191" s="25">
        <v>0</v>
      </c>
    </row>
    <row r="1192" s="1" customFormat="1" spans="1:6">
      <c r="A1192" s="22">
        <v>2220107</v>
      </c>
      <c r="B1192" s="31" t="s">
        <v>928</v>
      </c>
      <c r="C1192" s="37">
        <v>0</v>
      </c>
      <c r="D1192" s="28">
        <v>0</v>
      </c>
      <c r="E1192" s="29">
        <v>0</v>
      </c>
      <c r="F1192" s="25"/>
    </row>
    <row r="1193" s="1" customFormat="1" spans="1:6">
      <c r="A1193" s="22">
        <v>2220112</v>
      </c>
      <c r="B1193" s="31" t="s">
        <v>929</v>
      </c>
      <c r="C1193" s="37">
        <v>0</v>
      </c>
      <c r="D1193" s="28">
        <v>0</v>
      </c>
      <c r="E1193" s="29">
        <v>0</v>
      </c>
      <c r="F1193" s="25"/>
    </row>
    <row r="1194" s="1" customFormat="1" spans="1:6">
      <c r="A1194" s="22">
        <v>2220113</v>
      </c>
      <c r="B1194" s="31" t="s">
        <v>930</v>
      </c>
      <c r="C1194" s="37">
        <v>0</v>
      </c>
      <c r="D1194" s="28">
        <v>0</v>
      </c>
      <c r="E1194" s="29">
        <v>0</v>
      </c>
      <c r="F1194" s="25"/>
    </row>
    <row r="1195" s="1" customFormat="1" spans="1:6">
      <c r="A1195" s="22">
        <v>2220114</v>
      </c>
      <c r="B1195" s="31" t="s">
        <v>931</v>
      </c>
      <c r="C1195" s="37">
        <v>0</v>
      </c>
      <c r="D1195" s="28">
        <v>0</v>
      </c>
      <c r="E1195" s="29">
        <v>0</v>
      </c>
      <c r="F1195" s="25"/>
    </row>
    <row r="1196" s="1" customFormat="1" spans="1:6">
      <c r="A1196" s="22">
        <v>2220115</v>
      </c>
      <c r="B1196" s="31" t="s">
        <v>932</v>
      </c>
      <c r="C1196" s="37">
        <v>0</v>
      </c>
      <c r="D1196" s="28">
        <v>0</v>
      </c>
      <c r="E1196" s="29">
        <v>0</v>
      </c>
      <c r="F1196" s="25"/>
    </row>
    <row r="1197" s="1" customFormat="1" spans="1:6">
      <c r="A1197" s="22">
        <v>2220118</v>
      </c>
      <c r="B1197" s="31" t="s">
        <v>933</v>
      </c>
      <c r="C1197" s="37">
        <v>0</v>
      </c>
      <c r="D1197" s="28">
        <v>0</v>
      </c>
      <c r="E1197" s="29">
        <v>0</v>
      </c>
      <c r="F1197" s="25"/>
    </row>
    <row r="1198" s="1" customFormat="1" spans="1:6">
      <c r="A1198" s="22">
        <v>2220119</v>
      </c>
      <c r="B1198" s="31" t="s">
        <v>934</v>
      </c>
      <c r="C1198" s="37">
        <v>0</v>
      </c>
      <c r="D1198" s="28">
        <v>0</v>
      </c>
      <c r="E1198" s="29">
        <v>0</v>
      </c>
      <c r="F1198" s="25"/>
    </row>
    <row r="1199" s="1" customFormat="1" spans="1:6">
      <c r="A1199" s="22">
        <v>2220120</v>
      </c>
      <c r="B1199" s="31" t="s">
        <v>935</v>
      </c>
      <c r="C1199" s="37">
        <v>0</v>
      </c>
      <c r="D1199" s="28">
        <v>0</v>
      </c>
      <c r="E1199" s="29">
        <v>0</v>
      </c>
      <c r="F1199" s="25"/>
    </row>
    <row r="1200" s="1" customFormat="1" spans="1:6">
      <c r="A1200" s="22">
        <v>2220121</v>
      </c>
      <c r="B1200" s="31" t="s">
        <v>936</v>
      </c>
      <c r="C1200" s="37">
        <v>0</v>
      </c>
      <c r="D1200" s="28">
        <v>0</v>
      </c>
      <c r="E1200" s="29">
        <v>0</v>
      </c>
      <c r="F1200" s="25"/>
    </row>
    <row r="1201" s="1" customFormat="1" spans="1:6">
      <c r="A1201" s="22">
        <v>2220150</v>
      </c>
      <c r="B1201" s="31" t="s">
        <v>22</v>
      </c>
      <c r="C1201" s="37">
        <v>0</v>
      </c>
      <c r="D1201" s="28">
        <v>0</v>
      </c>
      <c r="E1201" s="29">
        <v>0</v>
      </c>
      <c r="F1201" s="25"/>
    </row>
    <row r="1202" s="1" customFormat="1" spans="1:6">
      <c r="A1202" s="22">
        <v>2220199</v>
      </c>
      <c r="B1202" s="31" t="s">
        <v>937</v>
      </c>
      <c r="C1202" s="31">
        <v>176</v>
      </c>
      <c r="D1202" s="28">
        <v>979</v>
      </c>
      <c r="E1202" s="29">
        <v>209</v>
      </c>
      <c r="F1202" s="25">
        <v>118.75</v>
      </c>
    </row>
    <row r="1203" s="1" customFormat="1" spans="1:6">
      <c r="A1203" s="22">
        <v>22203</v>
      </c>
      <c r="B1203" s="31" t="s">
        <v>938</v>
      </c>
      <c r="C1203" s="36">
        <f>SUM(C1204:C1208)</f>
        <v>0</v>
      </c>
      <c r="D1203" s="36">
        <f>SUM(D1204:D1208)</f>
        <v>0</v>
      </c>
      <c r="E1203" s="36">
        <f>SUM(E1204:E1208)</f>
        <v>0</v>
      </c>
      <c r="F1203" s="25"/>
    </row>
    <row r="1204" s="1" customFormat="1" spans="1:6">
      <c r="A1204" s="22">
        <v>2220301</v>
      </c>
      <c r="B1204" s="31" t="s">
        <v>939</v>
      </c>
      <c r="C1204" s="31">
        <v>0</v>
      </c>
      <c r="D1204" s="28">
        <v>0</v>
      </c>
      <c r="E1204" s="29">
        <v>0</v>
      </c>
      <c r="F1204" s="25"/>
    </row>
    <row r="1205" s="1" customFormat="1" spans="1:6">
      <c r="A1205" s="22">
        <v>2220303</v>
      </c>
      <c r="B1205" s="31" t="s">
        <v>940</v>
      </c>
      <c r="C1205" s="31">
        <v>0</v>
      </c>
      <c r="D1205" s="28">
        <v>0</v>
      </c>
      <c r="E1205" s="29">
        <v>0</v>
      </c>
      <c r="F1205" s="25"/>
    </row>
    <row r="1206" s="1" customFormat="1" spans="1:6">
      <c r="A1206" s="22">
        <v>2220304</v>
      </c>
      <c r="B1206" s="31" t="s">
        <v>941</v>
      </c>
      <c r="C1206" s="31">
        <v>0</v>
      </c>
      <c r="D1206" s="28">
        <v>0</v>
      </c>
      <c r="E1206" s="29">
        <v>0</v>
      </c>
      <c r="F1206" s="25"/>
    </row>
    <row r="1207" s="1" customFormat="1" spans="1:6">
      <c r="A1207" s="22">
        <v>2220305</v>
      </c>
      <c r="B1207" s="31" t="s">
        <v>942</v>
      </c>
      <c r="C1207" s="31">
        <v>0</v>
      </c>
      <c r="D1207" s="28">
        <v>0</v>
      </c>
      <c r="E1207" s="29">
        <v>0</v>
      </c>
      <c r="F1207" s="25"/>
    </row>
    <row r="1208" s="1" customFormat="1" spans="1:6">
      <c r="A1208" s="22">
        <v>2220399</v>
      </c>
      <c r="B1208" s="31" t="s">
        <v>943</v>
      </c>
      <c r="C1208" s="31">
        <v>0</v>
      </c>
      <c r="D1208" s="28">
        <v>0</v>
      </c>
      <c r="E1208" s="29">
        <v>0</v>
      </c>
      <c r="F1208" s="25"/>
    </row>
    <row r="1209" s="1" customFormat="1" spans="1:6">
      <c r="A1209" s="22">
        <v>22204</v>
      </c>
      <c r="B1209" s="31" t="s">
        <v>944</v>
      </c>
      <c r="C1209" s="36">
        <f>SUM(C1210:C1214)</f>
        <v>4</v>
      </c>
      <c r="D1209" s="36">
        <f>SUM(D1210:D1214)</f>
        <v>48</v>
      </c>
      <c r="E1209" s="36">
        <f>SUM(E1210:E1214)</f>
        <v>0</v>
      </c>
      <c r="F1209" s="25">
        <v>0</v>
      </c>
    </row>
    <row r="1210" s="1" customFormat="1" spans="1:6">
      <c r="A1210" s="22">
        <v>2220401</v>
      </c>
      <c r="B1210" s="31" t="s">
        <v>945</v>
      </c>
      <c r="C1210" s="31">
        <v>4</v>
      </c>
      <c r="D1210" s="28">
        <v>48</v>
      </c>
      <c r="E1210" s="29">
        <v>0</v>
      </c>
      <c r="F1210" s="25">
        <v>0</v>
      </c>
    </row>
    <row r="1211" s="1" customFormat="1" spans="1:6">
      <c r="A1211" s="22">
        <v>2220402</v>
      </c>
      <c r="B1211" s="31" t="s">
        <v>946</v>
      </c>
      <c r="C1211" s="31">
        <v>0</v>
      </c>
      <c r="D1211" s="28">
        <v>0</v>
      </c>
      <c r="E1211" s="29">
        <v>0</v>
      </c>
      <c r="F1211" s="25"/>
    </row>
    <row r="1212" s="1" customFormat="1" spans="1:6">
      <c r="A1212" s="22">
        <v>2220403</v>
      </c>
      <c r="B1212" s="31" t="s">
        <v>947</v>
      </c>
      <c r="C1212" s="31">
        <v>0</v>
      </c>
      <c r="D1212" s="28">
        <v>0</v>
      </c>
      <c r="E1212" s="29">
        <v>0</v>
      </c>
      <c r="F1212" s="25"/>
    </row>
    <row r="1213" s="1" customFormat="1" spans="1:6">
      <c r="A1213" s="22">
        <v>2220404</v>
      </c>
      <c r="B1213" s="31" t="s">
        <v>948</v>
      </c>
      <c r="C1213" s="31">
        <v>0</v>
      </c>
      <c r="D1213" s="28">
        <v>0</v>
      </c>
      <c r="E1213" s="29">
        <v>0</v>
      </c>
      <c r="F1213" s="25"/>
    </row>
    <row r="1214" s="1" customFormat="1" spans="1:6">
      <c r="A1214" s="22">
        <v>2220499</v>
      </c>
      <c r="B1214" s="31" t="s">
        <v>949</v>
      </c>
      <c r="C1214" s="31">
        <v>0</v>
      </c>
      <c r="D1214" s="28">
        <v>0</v>
      </c>
      <c r="E1214" s="29">
        <v>0</v>
      </c>
      <c r="F1214" s="25"/>
    </row>
    <row r="1215" s="1" customFormat="1" spans="1:6">
      <c r="A1215" s="22">
        <v>22205</v>
      </c>
      <c r="B1215" s="31" t="s">
        <v>950</v>
      </c>
      <c r="C1215" s="36">
        <f>SUM(C1216:C1227)</f>
        <v>0</v>
      </c>
      <c r="D1215" s="36">
        <f>SUM(D1216:D1227)</f>
        <v>0</v>
      </c>
      <c r="E1215" s="36">
        <f>SUM(E1216:E1227)</f>
        <v>0</v>
      </c>
      <c r="F1215" s="25"/>
    </row>
    <row r="1216" s="1" customFormat="1" spans="1:6">
      <c r="A1216" s="22">
        <v>2220501</v>
      </c>
      <c r="B1216" s="31" t="s">
        <v>951</v>
      </c>
      <c r="C1216" s="31">
        <v>0</v>
      </c>
      <c r="D1216" s="28">
        <v>0</v>
      </c>
      <c r="E1216" s="29">
        <v>0</v>
      </c>
      <c r="F1216" s="25"/>
    </row>
    <row r="1217" s="1" customFormat="1" spans="1:6">
      <c r="A1217" s="22">
        <v>2220502</v>
      </c>
      <c r="B1217" s="31" t="s">
        <v>952</v>
      </c>
      <c r="C1217" s="31">
        <v>0</v>
      </c>
      <c r="D1217" s="28">
        <v>0</v>
      </c>
      <c r="E1217" s="29">
        <v>0</v>
      </c>
      <c r="F1217" s="25"/>
    </row>
    <row r="1218" s="1" customFormat="1" spans="1:6">
      <c r="A1218" s="22">
        <v>2220503</v>
      </c>
      <c r="B1218" s="31" t="s">
        <v>953</v>
      </c>
      <c r="C1218" s="31">
        <v>0</v>
      </c>
      <c r="D1218" s="28">
        <v>0</v>
      </c>
      <c r="E1218" s="29">
        <v>0</v>
      </c>
      <c r="F1218" s="25"/>
    </row>
    <row r="1219" s="1" customFormat="1" spans="1:6">
      <c r="A1219" s="22">
        <v>2220504</v>
      </c>
      <c r="B1219" s="31" t="s">
        <v>954</v>
      </c>
      <c r="C1219" s="31">
        <v>0</v>
      </c>
      <c r="D1219" s="28">
        <v>0</v>
      </c>
      <c r="E1219" s="29">
        <v>0</v>
      </c>
      <c r="F1219" s="25"/>
    </row>
    <row r="1220" s="1" customFormat="1" spans="1:6">
      <c r="A1220" s="22">
        <v>2220505</v>
      </c>
      <c r="B1220" s="31" t="s">
        <v>955</v>
      </c>
      <c r="C1220" s="31">
        <v>0</v>
      </c>
      <c r="D1220" s="28">
        <v>0</v>
      </c>
      <c r="E1220" s="29">
        <v>0</v>
      </c>
      <c r="F1220" s="25"/>
    </row>
    <row r="1221" s="1" customFormat="1" spans="1:6">
      <c r="A1221" s="22">
        <v>2220506</v>
      </c>
      <c r="B1221" s="31" t="s">
        <v>956</v>
      </c>
      <c r="C1221" s="31">
        <v>0</v>
      </c>
      <c r="D1221" s="28">
        <v>0</v>
      </c>
      <c r="E1221" s="29">
        <v>0</v>
      </c>
      <c r="F1221" s="25"/>
    </row>
    <row r="1222" s="1" customFormat="1" spans="1:6">
      <c r="A1222" s="22">
        <v>2220507</v>
      </c>
      <c r="B1222" s="31" t="s">
        <v>957</v>
      </c>
      <c r="C1222" s="31">
        <v>0</v>
      </c>
      <c r="D1222" s="28">
        <v>0</v>
      </c>
      <c r="E1222" s="29">
        <v>0</v>
      </c>
      <c r="F1222" s="25"/>
    </row>
    <row r="1223" s="1" customFormat="1" spans="1:6">
      <c r="A1223" s="22">
        <v>2220508</v>
      </c>
      <c r="B1223" s="31" t="s">
        <v>958</v>
      </c>
      <c r="C1223" s="31">
        <v>0</v>
      </c>
      <c r="D1223" s="28">
        <v>0</v>
      </c>
      <c r="E1223" s="29">
        <v>0</v>
      </c>
      <c r="F1223" s="25"/>
    </row>
    <row r="1224" s="1" customFormat="1" spans="1:6">
      <c r="A1224" s="22">
        <v>2220509</v>
      </c>
      <c r="B1224" s="31" t="s">
        <v>959</v>
      </c>
      <c r="C1224" s="31">
        <v>0</v>
      </c>
      <c r="D1224" s="28">
        <v>0</v>
      </c>
      <c r="E1224" s="29">
        <v>0</v>
      </c>
      <c r="F1224" s="25"/>
    </row>
    <row r="1225" s="1" customFormat="1" spans="1:6">
      <c r="A1225" s="22">
        <v>2220510</v>
      </c>
      <c r="B1225" s="31" t="s">
        <v>960</v>
      </c>
      <c r="C1225" s="31">
        <v>0</v>
      </c>
      <c r="D1225" s="28">
        <v>0</v>
      </c>
      <c r="E1225" s="29">
        <v>0</v>
      </c>
      <c r="F1225" s="25"/>
    </row>
    <row r="1226" s="1" customFormat="1" spans="1:6">
      <c r="A1226" s="22">
        <v>2220511</v>
      </c>
      <c r="B1226" s="31" t="s">
        <v>961</v>
      </c>
      <c r="C1226" s="31">
        <v>0</v>
      </c>
      <c r="D1226" s="28">
        <v>0</v>
      </c>
      <c r="E1226" s="29">
        <v>0</v>
      </c>
      <c r="F1226" s="25"/>
    </row>
    <row r="1227" s="1" customFormat="1" spans="1:6">
      <c r="A1227" s="22">
        <v>2220599</v>
      </c>
      <c r="B1227" s="31" t="s">
        <v>962</v>
      </c>
      <c r="C1227" s="31">
        <v>0</v>
      </c>
      <c r="D1227" s="28">
        <v>0</v>
      </c>
      <c r="E1227" s="29">
        <v>0</v>
      </c>
      <c r="F1227" s="25"/>
    </row>
    <row r="1228" s="1" customFormat="1" spans="1:6">
      <c r="A1228" s="22">
        <v>224</v>
      </c>
      <c r="B1228" s="31" t="s">
        <v>963</v>
      </c>
      <c r="C1228" s="36">
        <f>C1229+C1240+C1247+C1255+C1268+C1272+C1276</f>
        <v>3333</v>
      </c>
      <c r="D1228" s="36">
        <f>D1229+D1240+D1247+D1255+D1268+D1272+D1276</f>
        <v>2992</v>
      </c>
      <c r="E1228" s="36">
        <f>E1229+E1240+E1247+E1255+E1268+E1272+E1276</f>
        <v>2027</v>
      </c>
      <c r="F1228" s="25">
        <v>60.8160816081608</v>
      </c>
    </row>
    <row r="1229" s="1" customFormat="1" spans="1:6">
      <c r="A1229" s="22">
        <v>22401</v>
      </c>
      <c r="B1229" s="31" t="s">
        <v>964</v>
      </c>
      <c r="C1229" s="36">
        <f>SUM(C1230:C1239)</f>
        <v>1089</v>
      </c>
      <c r="D1229" s="36">
        <f>SUM(D1230:D1239)</f>
        <v>1171</v>
      </c>
      <c r="E1229" s="36">
        <f>SUM(E1230:E1239)</f>
        <v>1140</v>
      </c>
      <c r="F1229" s="25">
        <v>104.683195592286</v>
      </c>
    </row>
    <row r="1230" s="1" customFormat="1" spans="1:6">
      <c r="A1230" s="22">
        <v>2240101</v>
      </c>
      <c r="B1230" s="31" t="s">
        <v>13</v>
      </c>
      <c r="C1230" s="31">
        <v>745</v>
      </c>
      <c r="D1230" s="28">
        <v>739</v>
      </c>
      <c r="E1230" s="29">
        <v>910</v>
      </c>
      <c r="F1230" s="25">
        <v>122.147651006711</v>
      </c>
    </row>
    <row r="1231" s="1" customFormat="1" spans="1:6">
      <c r="A1231" s="22">
        <v>2240102</v>
      </c>
      <c r="B1231" s="31" t="s">
        <v>14</v>
      </c>
      <c r="C1231" s="37">
        <v>50</v>
      </c>
      <c r="D1231" s="28">
        <v>100</v>
      </c>
      <c r="E1231" s="29">
        <v>100</v>
      </c>
      <c r="F1231" s="25">
        <v>200</v>
      </c>
    </row>
    <row r="1232" s="1" customFormat="1" spans="1:6">
      <c r="A1232" s="22">
        <v>2240103</v>
      </c>
      <c r="B1232" s="31" t="s">
        <v>15</v>
      </c>
      <c r="C1232" s="37">
        <v>0</v>
      </c>
      <c r="D1232" s="28">
        <v>0</v>
      </c>
      <c r="E1232" s="29">
        <v>0</v>
      </c>
      <c r="F1232" s="25"/>
    </row>
    <row r="1233" s="1" customFormat="1" spans="1:6">
      <c r="A1233" s="22">
        <v>2240104</v>
      </c>
      <c r="B1233" s="31" t="s">
        <v>965</v>
      </c>
      <c r="C1233" s="31">
        <v>32</v>
      </c>
      <c r="D1233" s="28">
        <v>75</v>
      </c>
      <c r="E1233" s="29">
        <v>18</v>
      </c>
      <c r="F1233" s="25">
        <v>56.25</v>
      </c>
    </row>
    <row r="1234" s="1" customFormat="1" spans="1:6">
      <c r="A1234" s="22">
        <v>2240105</v>
      </c>
      <c r="B1234" s="31" t="s">
        <v>966</v>
      </c>
      <c r="C1234" s="37">
        <v>0</v>
      </c>
      <c r="D1234" s="28">
        <v>0</v>
      </c>
      <c r="E1234" s="29">
        <v>0</v>
      </c>
      <c r="F1234" s="25"/>
    </row>
    <row r="1235" s="1" customFormat="1" spans="1:6">
      <c r="A1235" s="22">
        <v>2240106</v>
      </c>
      <c r="B1235" s="31" t="s">
        <v>967</v>
      </c>
      <c r="C1235" s="37">
        <v>0</v>
      </c>
      <c r="D1235" s="28">
        <v>0</v>
      </c>
      <c r="E1235" s="29">
        <v>0</v>
      </c>
      <c r="F1235" s="25"/>
    </row>
    <row r="1236" s="1" customFormat="1" spans="1:6">
      <c r="A1236" s="22">
        <v>2240108</v>
      </c>
      <c r="B1236" s="31" t="s">
        <v>968</v>
      </c>
      <c r="C1236" s="37">
        <v>204</v>
      </c>
      <c r="D1236" s="28">
        <v>5</v>
      </c>
      <c r="E1236" s="29">
        <v>84</v>
      </c>
      <c r="F1236" s="25">
        <v>41.1764705882353</v>
      </c>
    </row>
    <row r="1237" s="1" customFormat="1" spans="1:6">
      <c r="A1237" s="22">
        <v>2240109</v>
      </c>
      <c r="B1237" s="31" t="s">
        <v>969</v>
      </c>
      <c r="C1237" s="37">
        <v>0</v>
      </c>
      <c r="D1237" s="28">
        <v>0</v>
      </c>
      <c r="E1237" s="29">
        <v>5</v>
      </c>
      <c r="F1237" s="25"/>
    </row>
    <row r="1238" s="1" customFormat="1" spans="1:6">
      <c r="A1238" s="22">
        <v>2240150</v>
      </c>
      <c r="B1238" s="31" t="s">
        <v>22</v>
      </c>
      <c r="C1238" s="37">
        <v>0</v>
      </c>
      <c r="D1238" s="28">
        <v>43</v>
      </c>
      <c r="E1238" s="29">
        <v>0</v>
      </c>
      <c r="F1238" s="25"/>
    </row>
    <row r="1239" s="1" customFormat="1" spans="1:6">
      <c r="A1239" s="22">
        <v>2240199</v>
      </c>
      <c r="B1239" s="31" t="s">
        <v>970</v>
      </c>
      <c r="C1239" s="37">
        <v>58</v>
      </c>
      <c r="D1239" s="28">
        <v>209</v>
      </c>
      <c r="E1239" s="29">
        <v>23</v>
      </c>
      <c r="F1239" s="25">
        <v>39.6551724137931</v>
      </c>
    </row>
    <row r="1240" s="1" customFormat="1" spans="1:6">
      <c r="A1240" s="22">
        <v>22402</v>
      </c>
      <c r="B1240" s="31" t="s">
        <v>971</v>
      </c>
      <c r="C1240" s="36">
        <f>SUM(C1241:C1246)</f>
        <v>1144</v>
      </c>
      <c r="D1240" s="36">
        <f>SUM(D1241:D1246)</f>
        <v>1221</v>
      </c>
      <c r="E1240" s="36">
        <f>SUM(E1241:E1246)</f>
        <v>726</v>
      </c>
      <c r="F1240" s="25">
        <v>63.4615384615385</v>
      </c>
    </row>
    <row r="1241" s="1" customFormat="1" spans="1:6">
      <c r="A1241" s="22">
        <v>2240201</v>
      </c>
      <c r="B1241" s="31" t="s">
        <v>13</v>
      </c>
      <c r="C1241" s="31">
        <v>627</v>
      </c>
      <c r="D1241" s="28">
        <v>1078</v>
      </c>
      <c r="E1241" s="29">
        <v>721</v>
      </c>
      <c r="F1241" s="25">
        <v>114.992025518341</v>
      </c>
    </row>
    <row r="1242" s="1" customFormat="1" spans="1:6">
      <c r="A1242" s="22">
        <v>2240202</v>
      </c>
      <c r="B1242" s="31" t="s">
        <v>14</v>
      </c>
      <c r="C1242" s="37">
        <v>0</v>
      </c>
      <c r="D1242" s="28">
        <v>0</v>
      </c>
      <c r="E1242" s="29">
        <v>0</v>
      </c>
      <c r="F1242" s="25"/>
    </row>
    <row r="1243" s="1" customFormat="1" spans="1:6">
      <c r="A1243" s="22">
        <v>2240203</v>
      </c>
      <c r="B1243" s="31" t="s">
        <v>15</v>
      </c>
      <c r="C1243" s="37">
        <v>0</v>
      </c>
      <c r="D1243" s="28">
        <v>0</v>
      </c>
      <c r="E1243" s="29">
        <v>0</v>
      </c>
      <c r="F1243" s="25"/>
    </row>
    <row r="1244" s="1" customFormat="1" spans="1:6">
      <c r="A1244" s="22">
        <v>2240204</v>
      </c>
      <c r="B1244" s="31" t="s">
        <v>972</v>
      </c>
      <c r="C1244" s="31">
        <v>371</v>
      </c>
      <c r="D1244" s="28">
        <v>143</v>
      </c>
      <c r="E1244" s="29">
        <v>0</v>
      </c>
      <c r="F1244" s="25">
        <v>0</v>
      </c>
    </row>
    <row r="1245" s="1" customFormat="1" spans="1:6">
      <c r="A1245" s="22">
        <v>2240250</v>
      </c>
      <c r="B1245" s="31" t="s">
        <v>22</v>
      </c>
      <c r="C1245" s="37">
        <v>0</v>
      </c>
      <c r="D1245" s="28">
        <v>0</v>
      </c>
      <c r="E1245" s="29">
        <v>0</v>
      </c>
      <c r="F1245" s="25"/>
    </row>
    <row r="1246" s="1" customFormat="1" spans="1:6">
      <c r="A1246" s="22">
        <v>2240299</v>
      </c>
      <c r="B1246" s="31" t="s">
        <v>973</v>
      </c>
      <c r="C1246" s="31">
        <v>146</v>
      </c>
      <c r="D1246" s="28">
        <v>0</v>
      </c>
      <c r="E1246" s="29">
        <v>5</v>
      </c>
      <c r="F1246" s="25">
        <v>3.42465753424658</v>
      </c>
    </row>
    <row r="1247" s="1" customFormat="1" spans="1:6">
      <c r="A1247" s="22">
        <v>22404</v>
      </c>
      <c r="B1247" s="31" t="s">
        <v>974</v>
      </c>
      <c r="C1247" s="36">
        <f>SUM(C1248:C1254)</f>
        <v>0</v>
      </c>
      <c r="D1247" s="36">
        <f>SUM(D1248:D1254)</f>
        <v>0</v>
      </c>
      <c r="E1247" s="36">
        <f>SUM(E1248:E1254)</f>
        <v>0</v>
      </c>
      <c r="F1247" s="25"/>
    </row>
    <row r="1248" s="1" customFormat="1" spans="1:6">
      <c r="A1248" s="22">
        <v>2240401</v>
      </c>
      <c r="B1248" s="31" t="s">
        <v>13</v>
      </c>
      <c r="C1248" s="31">
        <v>0</v>
      </c>
      <c r="D1248" s="28">
        <v>0</v>
      </c>
      <c r="E1248" s="29">
        <v>0</v>
      </c>
      <c r="F1248" s="25"/>
    </row>
    <row r="1249" s="1" customFormat="1" spans="1:6">
      <c r="A1249" s="22">
        <v>2240402</v>
      </c>
      <c r="B1249" s="31" t="s">
        <v>14</v>
      </c>
      <c r="C1249" s="31">
        <v>0</v>
      </c>
      <c r="D1249" s="28">
        <v>0</v>
      </c>
      <c r="E1249" s="29">
        <v>0</v>
      </c>
      <c r="F1249" s="25"/>
    </row>
    <row r="1250" s="1" customFormat="1" spans="1:6">
      <c r="A1250" s="22">
        <v>2240403</v>
      </c>
      <c r="B1250" s="31" t="s">
        <v>15</v>
      </c>
      <c r="C1250" s="31">
        <v>0</v>
      </c>
      <c r="D1250" s="28">
        <v>0</v>
      </c>
      <c r="E1250" s="29">
        <v>0</v>
      </c>
      <c r="F1250" s="25"/>
    </row>
    <row r="1251" s="1" customFormat="1" spans="1:6">
      <c r="A1251" s="22">
        <v>2240404</v>
      </c>
      <c r="B1251" s="31" t="s">
        <v>975</v>
      </c>
      <c r="C1251" s="31">
        <v>0</v>
      </c>
      <c r="D1251" s="28">
        <v>0</v>
      </c>
      <c r="E1251" s="29">
        <v>0</v>
      </c>
      <c r="F1251" s="25"/>
    </row>
    <row r="1252" s="1" customFormat="1" spans="1:6">
      <c r="A1252" s="22">
        <v>2240405</v>
      </c>
      <c r="B1252" s="31" t="s">
        <v>976</v>
      </c>
      <c r="C1252" s="31">
        <v>0</v>
      </c>
      <c r="D1252" s="28">
        <v>0</v>
      </c>
      <c r="E1252" s="29">
        <v>0</v>
      </c>
      <c r="F1252" s="25"/>
    </row>
    <row r="1253" s="1" customFormat="1" spans="1:6">
      <c r="A1253" s="22">
        <v>2240450</v>
      </c>
      <c r="B1253" s="31" t="s">
        <v>22</v>
      </c>
      <c r="C1253" s="31">
        <v>0</v>
      </c>
      <c r="D1253" s="28">
        <v>0</v>
      </c>
      <c r="E1253" s="29">
        <v>0</v>
      </c>
      <c r="F1253" s="25"/>
    </row>
    <row r="1254" s="1" customFormat="1" spans="1:6">
      <c r="A1254" s="22">
        <v>2240499</v>
      </c>
      <c r="B1254" s="31" t="s">
        <v>977</v>
      </c>
      <c r="C1254" s="31">
        <v>0</v>
      </c>
      <c r="D1254" s="28">
        <v>0</v>
      </c>
      <c r="E1254" s="29">
        <v>0</v>
      </c>
      <c r="F1254" s="25"/>
    </row>
    <row r="1255" s="1" customFormat="1" spans="1:6">
      <c r="A1255" s="22">
        <v>22405</v>
      </c>
      <c r="B1255" s="31" t="s">
        <v>978</v>
      </c>
      <c r="C1255" s="36">
        <f>SUM(C1256:C1267)</f>
        <v>3</v>
      </c>
      <c r="D1255" s="36">
        <f>SUM(D1256:D1267)</f>
        <v>1</v>
      </c>
      <c r="E1255" s="36">
        <f>SUM(E1256:E1267)</f>
        <v>0</v>
      </c>
      <c r="F1255" s="25">
        <v>0</v>
      </c>
    </row>
    <row r="1256" s="1" customFormat="1" spans="1:6">
      <c r="A1256" s="22">
        <v>2240501</v>
      </c>
      <c r="B1256" s="31" t="s">
        <v>13</v>
      </c>
      <c r="C1256" s="37">
        <v>0</v>
      </c>
      <c r="D1256" s="28">
        <v>0</v>
      </c>
      <c r="E1256" s="29">
        <v>0</v>
      </c>
      <c r="F1256" s="25"/>
    </row>
    <row r="1257" s="1" customFormat="1" spans="1:6">
      <c r="A1257" s="22">
        <v>2240502</v>
      </c>
      <c r="B1257" s="31" t="s">
        <v>14</v>
      </c>
      <c r="C1257" s="37">
        <v>3</v>
      </c>
      <c r="D1257" s="28">
        <v>1</v>
      </c>
      <c r="E1257" s="29">
        <v>0</v>
      </c>
      <c r="F1257" s="25">
        <v>0</v>
      </c>
    </row>
    <row r="1258" s="1" customFormat="1" spans="1:6">
      <c r="A1258" s="22">
        <v>2240503</v>
      </c>
      <c r="B1258" s="31" t="s">
        <v>15</v>
      </c>
      <c r="C1258" s="37">
        <v>0</v>
      </c>
      <c r="D1258" s="28">
        <v>0</v>
      </c>
      <c r="E1258" s="29">
        <v>0</v>
      </c>
      <c r="F1258" s="25"/>
    </row>
    <row r="1259" s="1" customFormat="1" spans="1:6">
      <c r="A1259" s="22">
        <v>2240504</v>
      </c>
      <c r="B1259" s="31" t="s">
        <v>979</v>
      </c>
      <c r="C1259" s="31">
        <v>0</v>
      </c>
      <c r="D1259" s="28">
        <v>0</v>
      </c>
      <c r="E1259" s="29">
        <v>0</v>
      </c>
      <c r="F1259" s="25"/>
    </row>
    <row r="1260" s="1" customFormat="1" spans="1:6">
      <c r="A1260" s="22">
        <v>2240505</v>
      </c>
      <c r="B1260" s="31" t="s">
        <v>980</v>
      </c>
      <c r="C1260" s="31">
        <v>0</v>
      </c>
      <c r="D1260" s="28">
        <v>0</v>
      </c>
      <c r="E1260" s="29">
        <v>0</v>
      </c>
      <c r="F1260" s="25"/>
    </row>
    <row r="1261" s="1" customFormat="1" spans="1:6">
      <c r="A1261" s="22">
        <v>2240506</v>
      </c>
      <c r="B1261" s="31" t="s">
        <v>981</v>
      </c>
      <c r="C1261" s="31">
        <v>0</v>
      </c>
      <c r="D1261" s="28">
        <v>0</v>
      </c>
      <c r="E1261" s="29">
        <v>0</v>
      </c>
      <c r="F1261" s="25"/>
    </row>
    <row r="1262" s="1" customFormat="1" spans="1:6">
      <c r="A1262" s="22">
        <v>2240507</v>
      </c>
      <c r="B1262" s="31" t="s">
        <v>982</v>
      </c>
      <c r="C1262" s="31">
        <v>0</v>
      </c>
      <c r="D1262" s="28">
        <v>0</v>
      </c>
      <c r="E1262" s="29">
        <v>0</v>
      </c>
      <c r="F1262" s="25"/>
    </row>
    <row r="1263" s="1" customFormat="1" spans="1:6">
      <c r="A1263" s="22">
        <v>2240508</v>
      </c>
      <c r="B1263" s="31" t="s">
        <v>983</v>
      </c>
      <c r="C1263" s="31">
        <v>0</v>
      </c>
      <c r="D1263" s="28">
        <v>0</v>
      </c>
      <c r="E1263" s="29">
        <v>0</v>
      </c>
      <c r="F1263" s="25"/>
    </row>
    <row r="1264" s="1" customFormat="1" spans="1:6">
      <c r="A1264" s="22">
        <v>2240509</v>
      </c>
      <c r="B1264" s="31" t="s">
        <v>984</v>
      </c>
      <c r="C1264" s="31">
        <v>0</v>
      </c>
      <c r="D1264" s="28">
        <v>0</v>
      </c>
      <c r="E1264" s="29">
        <v>0</v>
      </c>
      <c r="F1264" s="25"/>
    </row>
    <row r="1265" s="1" customFormat="1" spans="1:6">
      <c r="A1265" s="22">
        <v>2240510</v>
      </c>
      <c r="B1265" s="31" t="s">
        <v>985</v>
      </c>
      <c r="C1265" s="31">
        <v>0</v>
      </c>
      <c r="D1265" s="28">
        <v>0</v>
      </c>
      <c r="E1265" s="29">
        <v>0</v>
      </c>
      <c r="F1265" s="25"/>
    </row>
    <row r="1266" s="1" customFormat="1" spans="1:6">
      <c r="A1266" s="22">
        <v>2240550</v>
      </c>
      <c r="B1266" s="31" t="s">
        <v>986</v>
      </c>
      <c r="C1266" s="31">
        <v>0</v>
      </c>
      <c r="D1266" s="28">
        <v>0</v>
      </c>
      <c r="E1266" s="29">
        <v>0</v>
      </c>
      <c r="F1266" s="25"/>
    </row>
    <row r="1267" s="1" customFormat="1" spans="1:6">
      <c r="A1267" s="22">
        <v>2240599</v>
      </c>
      <c r="B1267" s="31" t="s">
        <v>987</v>
      </c>
      <c r="C1267" s="31">
        <v>0</v>
      </c>
      <c r="D1267" s="28">
        <v>0</v>
      </c>
      <c r="E1267" s="29">
        <v>0</v>
      </c>
      <c r="F1267" s="25"/>
    </row>
    <row r="1268" s="1" customFormat="1" spans="1:6">
      <c r="A1268" s="22">
        <v>22406</v>
      </c>
      <c r="B1268" s="31" t="s">
        <v>988</v>
      </c>
      <c r="C1268" s="36">
        <f>SUM(C1269:C1271)</f>
        <v>70</v>
      </c>
      <c r="D1268" s="36">
        <f>SUM(D1269:D1271)</f>
        <v>15</v>
      </c>
      <c r="E1268" s="36">
        <f>SUM(E1269:E1271)</f>
        <v>156</v>
      </c>
      <c r="F1268" s="25">
        <v>222.857142857143</v>
      </c>
    </row>
    <row r="1269" s="1" customFormat="1" spans="1:6">
      <c r="A1269" s="22">
        <v>2240601</v>
      </c>
      <c r="B1269" s="31" t="s">
        <v>989</v>
      </c>
      <c r="C1269" s="31">
        <v>70</v>
      </c>
      <c r="D1269" s="28">
        <v>15</v>
      </c>
      <c r="E1269" s="29">
        <v>156</v>
      </c>
      <c r="F1269" s="25">
        <v>222.857142857143</v>
      </c>
    </row>
    <row r="1270" s="1" customFormat="1" spans="1:6">
      <c r="A1270" s="22">
        <v>2240602</v>
      </c>
      <c r="B1270" s="31" t="s">
        <v>990</v>
      </c>
      <c r="C1270" s="31">
        <v>0</v>
      </c>
      <c r="D1270" s="28">
        <v>0</v>
      </c>
      <c r="E1270" s="29">
        <v>0</v>
      </c>
      <c r="F1270" s="25"/>
    </row>
    <row r="1271" s="1" customFormat="1" spans="1:6">
      <c r="A1271" s="22">
        <v>2240699</v>
      </c>
      <c r="B1271" s="31" t="s">
        <v>991</v>
      </c>
      <c r="C1271" s="31">
        <v>0</v>
      </c>
      <c r="D1271" s="28">
        <v>0</v>
      </c>
      <c r="E1271" s="29">
        <v>0</v>
      </c>
      <c r="F1271" s="25"/>
    </row>
    <row r="1272" s="1" customFormat="1" spans="1:6">
      <c r="A1272" s="22">
        <v>22407</v>
      </c>
      <c r="B1272" s="31" t="s">
        <v>992</v>
      </c>
      <c r="C1272" s="36">
        <f>SUM(C1273:C1275)</f>
        <v>110</v>
      </c>
      <c r="D1272" s="36">
        <f>SUM(D1273:D1275)</f>
        <v>448</v>
      </c>
      <c r="E1272" s="36">
        <f>SUM(E1273:E1275)</f>
        <v>0</v>
      </c>
      <c r="F1272" s="25">
        <v>0</v>
      </c>
    </row>
    <row r="1273" s="1" customFormat="1" spans="1:6">
      <c r="A1273" s="22">
        <v>2240703</v>
      </c>
      <c r="B1273" s="31" t="s">
        <v>993</v>
      </c>
      <c r="C1273" s="31">
        <v>110</v>
      </c>
      <c r="D1273" s="28">
        <v>448</v>
      </c>
      <c r="E1273" s="29">
        <v>0</v>
      </c>
      <c r="F1273" s="25">
        <v>0</v>
      </c>
    </row>
    <row r="1274" s="1" customFormat="1" spans="1:6">
      <c r="A1274" s="22">
        <v>2240704</v>
      </c>
      <c r="B1274" s="31" t="s">
        <v>994</v>
      </c>
      <c r="C1274" s="31">
        <v>0</v>
      </c>
      <c r="D1274" s="28">
        <v>0</v>
      </c>
      <c r="E1274" s="29">
        <v>0</v>
      </c>
      <c r="F1274" s="25"/>
    </row>
    <row r="1275" s="1" customFormat="1" spans="1:6">
      <c r="A1275" s="22">
        <v>2240799</v>
      </c>
      <c r="B1275" s="31" t="s">
        <v>995</v>
      </c>
      <c r="C1275" s="37">
        <v>0</v>
      </c>
      <c r="D1275" s="28">
        <v>0</v>
      </c>
      <c r="E1275" s="29">
        <v>0</v>
      </c>
      <c r="F1275" s="25"/>
    </row>
    <row r="1276" s="1" customFormat="1" spans="1:6">
      <c r="A1276" s="22">
        <v>22499</v>
      </c>
      <c r="B1276" s="31" t="s">
        <v>996</v>
      </c>
      <c r="C1276" s="44">
        <f>C1277</f>
        <v>917</v>
      </c>
      <c r="D1276" s="44">
        <f>D1277</f>
        <v>136</v>
      </c>
      <c r="E1276" s="44">
        <f>E1277</f>
        <v>5</v>
      </c>
      <c r="F1276" s="25">
        <v>0.54525627044711</v>
      </c>
    </row>
    <row r="1277" s="1" customFormat="1" spans="1:6">
      <c r="A1277" s="22">
        <v>2249999</v>
      </c>
      <c r="B1277" s="31" t="s">
        <v>997</v>
      </c>
      <c r="C1277" s="31">
        <v>917</v>
      </c>
      <c r="D1277" s="28">
        <v>136</v>
      </c>
      <c r="E1277" s="29">
        <v>5</v>
      </c>
      <c r="F1277" s="25">
        <v>0.54525627044711</v>
      </c>
    </row>
    <row r="1278" s="1" customFormat="1" spans="1:6">
      <c r="A1278" s="22">
        <v>227</v>
      </c>
      <c r="B1278" s="31" t="s">
        <v>998</v>
      </c>
      <c r="C1278" s="31">
        <v>1500</v>
      </c>
      <c r="D1278" s="48"/>
      <c r="E1278" s="29">
        <v>3000</v>
      </c>
      <c r="F1278" s="25">
        <v>200</v>
      </c>
    </row>
    <row r="1279" s="1" customFormat="1" spans="1:6">
      <c r="A1279" s="22">
        <v>229</v>
      </c>
      <c r="B1279" s="31" t="s">
        <v>999</v>
      </c>
      <c r="C1279" s="44">
        <f>C1280+C1281</f>
        <v>1577</v>
      </c>
      <c r="D1279" s="44">
        <f>D1280+D1281</f>
        <v>3288</v>
      </c>
      <c r="E1279" s="44">
        <f>E1280+E1281</f>
        <v>0</v>
      </c>
      <c r="F1279" s="25">
        <v>0</v>
      </c>
    </row>
    <row r="1280" s="1" customFormat="1" spans="1:6">
      <c r="A1280" s="22">
        <v>22902</v>
      </c>
      <c r="B1280" s="31" t="s">
        <v>1000</v>
      </c>
      <c r="C1280" s="31">
        <v>1577</v>
      </c>
      <c r="D1280" s="48"/>
      <c r="E1280" s="29"/>
      <c r="F1280" s="25">
        <v>0</v>
      </c>
    </row>
    <row r="1281" s="1" customFormat="1" spans="1:6">
      <c r="A1281" s="22">
        <v>22999</v>
      </c>
      <c r="B1281" s="31" t="s">
        <v>863</v>
      </c>
      <c r="C1281" s="31">
        <v>0</v>
      </c>
      <c r="D1281" s="28">
        <v>3288</v>
      </c>
      <c r="E1281" s="29"/>
      <c r="F1281" s="25"/>
    </row>
    <row r="1282" s="1" customFormat="1" spans="1:6">
      <c r="A1282" s="22">
        <v>232</v>
      </c>
      <c r="B1282" s="31" t="s">
        <v>1001</v>
      </c>
      <c r="C1282" s="35">
        <f>C1283</f>
        <v>4606</v>
      </c>
      <c r="D1282" s="35">
        <f>D1283</f>
        <v>4958</v>
      </c>
      <c r="E1282" s="35">
        <f>E1283</f>
        <v>5039</v>
      </c>
      <c r="F1282" s="25">
        <v>109.400781589231</v>
      </c>
    </row>
    <row r="1283" s="1" customFormat="1" spans="1:6">
      <c r="A1283" s="22">
        <v>23203</v>
      </c>
      <c r="B1283" s="31" t="s">
        <v>1002</v>
      </c>
      <c r="C1283" s="35">
        <f>SUM(C1284:C1287)</f>
        <v>4606</v>
      </c>
      <c r="D1283" s="35">
        <f>SUM(D1284:D1287)</f>
        <v>4958</v>
      </c>
      <c r="E1283" s="35">
        <f>SUM(E1284:E1287)</f>
        <v>5039</v>
      </c>
      <c r="F1283" s="25">
        <v>109.400781589231</v>
      </c>
    </row>
    <row r="1284" s="1" customFormat="1" spans="1:6">
      <c r="A1284" s="22">
        <v>2320301</v>
      </c>
      <c r="B1284" s="31" t="s">
        <v>1003</v>
      </c>
      <c r="C1284" s="31">
        <v>4606</v>
      </c>
      <c r="D1284" s="28">
        <v>4958</v>
      </c>
      <c r="E1284" s="29">
        <v>5039</v>
      </c>
      <c r="F1284" s="25">
        <v>109.400781589231</v>
      </c>
    </row>
    <row r="1285" s="1" customFormat="1" spans="1:6">
      <c r="A1285" s="22">
        <v>2320302</v>
      </c>
      <c r="B1285" s="31" t="s">
        <v>1004</v>
      </c>
      <c r="C1285" s="31">
        <v>0</v>
      </c>
      <c r="D1285" s="28">
        <v>0</v>
      </c>
      <c r="E1285" s="29">
        <v>0</v>
      </c>
      <c r="F1285" s="25"/>
    </row>
    <row r="1286" s="1" customFormat="1" spans="1:6">
      <c r="A1286" s="22">
        <v>2320303</v>
      </c>
      <c r="B1286" s="31" t="s">
        <v>1005</v>
      </c>
      <c r="C1286" s="31">
        <v>0</v>
      </c>
      <c r="D1286" s="28">
        <v>0</v>
      </c>
      <c r="E1286" s="29">
        <v>0</v>
      </c>
      <c r="F1286" s="25"/>
    </row>
    <row r="1287" s="1" customFormat="1" spans="1:6">
      <c r="A1287" s="22">
        <v>2320399</v>
      </c>
      <c r="B1287" s="31" t="s">
        <v>1006</v>
      </c>
      <c r="C1287" s="31">
        <v>0</v>
      </c>
      <c r="D1287" s="28">
        <v>0</v>
      </c>
      <c r="E1287" s="29">
        <v>0</v>
      </c>
      <c r="F1287" s="25"/>
    </row>
    <row r="1288" s="1" customFormat="1" spans="1:6">
      <c r="A1288" s="22">
        <v>233</v>
      </c>
      <c r="B1288" s="31" t="s">
        <v>1007</v>
      </c>
      <c r="C1288" s="35">
        <f>C1289</f>
        <v>50</v>
      </c>
      <c r="D1288" s="35">
        <f>D1289</f>
        <v>22</v>
      </c>
      <c r="E1288" s="35">
        <f>E1289</f>
        <v>50</v>
      </c>
      <c r="F1288" s="25">
        <v>100</v>
      </c>
    </row>
    <row r="1289" s="1" customFormat="1" spans="1:6">
      <c r="A1289" s="22">
        <v>23303</v>
      </c>
      <c r="B1289" s="31" t="s">
        <v>1008</v>
      </c>
      <c r="C1289" s="31">
        <v>50</v>
      </c>
      <c r="D1289" s="28">
        <v>22</v>
      </c>
      <c r="E1289" s="29">
        <v>50</v>
      </c>
      <c r="F1289" s="25">
        <v>100</v>
      </c>
    </row>
    <row r="1290" s="1" customFormat="1" spans="1:6">
      <c r="A1290" s="22"/>
      <c r="B1290" s="31"/>
      <c r="C1290" s="31"/>
      <c r="D1290" s="31"/>
      <c r="E1290" s="29"/>
      <c r="F1290" s="51"/>
    </row>
    <row r="1291" s="1" customFormat="1" spans="1:6">
      <c r="A1291" s="22"/>
      <c r="B1291" s="31"/>
      <c r="C1291" s="31"/>
      <c r="D1291" s="31"/>
      <c r="E1291" s="29"/>
      <c r="F1291" s="51"/>
    </row>
    <row r="1292" s="1" customFormat="1" spans="1:6">
      <c r="A1292" s="22"/>
      <c r="B1292" s="52" t="s">
        <v>1009</v>
      </c>
      <c r="C1292" s="35">
        <f>C6+C247+C257+C276+C366+C418+C474+C531+C659+C732+C806+C829+C936+C994+C1058+C1078+C1108+C1118+C1163+C1184+C1228+C1278+C1279+C1282+C1288</f>
        <v>225967</v>
      </c>
      <c r="D1292" s="35">
        <f>D6+D247+D257+D276+D366+D418+D474+D531+D659+D732+D806+D829+D936+D994+D1058+D1078+D1108+D1118+D1163+D1184+D1228+D1278+D1279+D1282+D1288</f>
        <v>342328</v>
      </c>
      <c r="E1292" s="35">
        <f>E6+E247+E257+E276+E366+E418+E474+E531+E659+E732+E806+E829+E936+E994+E1058+E1078+E1108+E1118+E1163+E1184+E1228+E1278+E1279+E1282+E1288</f>
        <v>243508</v>
      </c>
      <c r="F1292" s="25">
        <v>107.762637907305</v>
      </c>
    </row>
    <row r="1293" spans="5:6">
      <c r="E1293" s="3"/>
      <c r="F1293" s="53"/>
    </row>
    <row r="1294" spans="5:6">
      <c r="E1294" s="3"/>
      <c r="F1294" s="53"/>
    </row>
    <row r="1295" spans="5:6">
      <c r="E1295" s="3"/>
      <c r="F1295" s="53"/>
    </row>
    <row r="1296" spans="5:6">
      <c r="E1296" s="3"/>
      <c r="F1296" s="53"/>
    </row>
    <row r="1297" spans="5:6">
      <c r="E1297" s="3"/>
      <c r="F1297" s="53"/>
    </row>
    <row r="1298" spans="5:6">
      <c r="E1298" s="3"/>
      <c r="F1298" s="53"/>
    </row>
    <row r="1299" spans="5:6">
      <c r="E1299" s="3"/>
      <c r="F1299" s="53"/>
    </row>
    <row r="1300" spans="5:6">
      <c r="E1300" s="3"/>
      <c r="F1300" s="53"/>
    </row>
    <row r="1301" spans="5:6">
      <c r="E1301" s="3"/>
      <c r="F1301" s="53"/>
    </row>
    <row r="1302" spans="5:6">
      <c r="E1302" s="3"/>
      <c r="F1302" s="53"/>
    </row>
    <row r="1303" spans="5:6">
      <c r="E1303" s="3"/>
      <c r="F1303" s="53"/>
    </row>
    <row r="1304" spans="5:6">
      <c r="E1304" s="3"/>
      <c r="F1304" s="53"/>
    </row>
    <row r="1305" spans="5:6">
      <c r="E1305" s="3"/>
      <c r="F1305" s="53"/>
    </row>
    <row r="1306" spans="5:6">
      <c r="E1306" s="3"/>
      <c r="F1306" s="53"/>
    </row>
    <row r="1307" spans="5:6">
      <c r="E1307" s="3"/>
      <c r="F1307" s="53"/>
    </row>
    <row r="1308" spans="5:6">
      <c r="E1308" s="3"/>
      <c r="F1308" s="53"/>
    </row>
    <row r="1309" spans="5:6">
      <c r="E1309" s="3"/>
      <c r="F1309" s="53"/>
    </row>
    <row r="1310" spans="5:6">
      <c r="E1310" s="3"/>
      <c r="F1310" s="53"/>
    </row>
    <row r="1311" spans="5:6">
      <c r="E1311" s="3"/>
      <c r="F1311" s="53"/>
    </row>
    <row r="1312" spans="5:6">
      <c r="E1312" s="3"/>
      <c r="F1312" s="53"/>
    </row>
    <row r="1313" spans="5:6">
      <c r="E1313" s="3"/>
      <c r="F1313" s="53"/>
    </row>
    <row r="1314" spans="5:6">
      <c r="E1314" s="3"/>
      <c r="F1314" s="53"/>
    </row>
    <row r="1315" spans="5:6">
      <c r="E1315" s="3"/>
      <c r="F1315" s="53"/>
    </row>
    <row r="1316" spans="5:6">
      <c r="E1316" s="3"/>
      <c r="F1316" s="53"/>
    </row>
    <row r="1317" spans="5:6">
      <c r="E1317" s="3"/>
      <c r="F1317" s="53"/>
    </row>
    <row r="1318" spans="5:6">
      <c r="E1318" s="3"/>
      <c r="F1318" s="53"/>
    </row>
    <row r="1319" spans="5:6">
      <c r="E1319" s="3"/>
      <c r="F1319" s="53"/>
    </row>
    <row r="1320" spans="5:6">
      <c r="E1320" s="3"/>
      <c r="F1320" s="53"/>
    </row>
    <row r="1321" spans="5:6">
      <c r="E1321" s="3"/>
      <c r="F1321" s="53"/>
    </row>
    <row r="1322" spans="5:6">
      <c r="E1322" s="3"/>
      <c r="F1322" s="53"/>
    </row>
    <row r="1323" spans="5:6">
      <c r="E1323" s="3"/>
      <c r="F1323" s="53"/>
    </row>
    <row r="1324" spans="5:6">
      <c r="E1324" s="3"/>
      <c r="F1324" s="53"/>
    </row>
    <row r="1325" spans="5:6">
      <c r="E1325" s="3"/>
      <c r="F1325" s="53"/>
    </row>
    <row r="1326" spans="5:6">
      <c r="E1326" s="3"/>
      <c r="F1326" s="53"/>
    </row>
    <row r="1327" spans="5:6">
      <c r="E1327" s="3"/>
      <c r="F1327" s="53"/>
    </row>
    <row r="1328" spans="5:6">
      <c r="E1328" s="3"/>
      <c r="F1328" s="53"/>
    </row>
  </sheetData>
  <mergeCells count="5">
    <mergeCell ref="A2:F2"/>
    <mergeCell ref="A4:B4"/>
    <mergeCell ref="E4:F4"/>
    <mergeCell ref="C4:C5"/>
    <mergeCell ref="D4:D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曹洋</cp:lastModifiedBy>
  <dcterms:created xsi:type="dcterms:W3CDTF">2023-02-13T07:09:00Z</dcterms:created>
  <dcterms:modified xsi:type="dcterms:W3CDTF">2024-03-12T09:12:07Z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6025AD032C6F40CD8A90658A86BB3910</vt:lpwstr>
  </property>
  <property fmtid="{D5CDD505-2E9C-101B-9397-08002B2CF9AE}" pid="3" name="KSOProductBuildVer">
    <vt:lpwstr>2052-12.1.0.16399</vt:lpwstr>
  </property>
</Properties>
</file>