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WNRMJWW" sheetId="1" state="hidden" r:id="rId1"/>
    <sheet name="资金分配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<sst xmlns="http://schemas.openxmlformats.org/spreadsheetml/2006/main" count="48" uniqueCount="43">
  <si>
    <t>附件2</t>
  </si>
  <si>
    <t>铜鼓县2023年5月份城市居民最低生活保障资金分配表</t>
  </si>
  <si>
    <t>金额单位：元</t>
  </si>
  <si>
    <t>序号</t>
  </si>
  <si>
    <t>单 位</t>
  </si>
  <si>
    <t>总户数</t>
  </si>
  <si>
    <t>总人数</t>
  </si>
  <si>
    <t>常补对象</t>
  </si>
  <si>
    <t>非常补对象</t>
  </si>
  <si>
    <t>5月份救助金额</t>
  </si>
  <si>
    <t>1-4月份补发金额</t>
  </si>
  <si>
    <t>提标提补后累计发放金额</t>
  </si>
  <si>
    <t>人均补差水平</t>
  </si>
  <si>
    <t>备注</t>
  </si>
  <si>
    <t>户数</t>
  </si>
  <si>
    <t>人数</t>
  </si>
  <si>
    <t>永宁</t>
  </si>
  <si>
    <t>花园社区</t>
  </si>
  <si>
    <t>定江社区</t>
  </si>
  <si>
    <t>丰润社区</t>
  </si>
  <si>
    <t>城南社区</t>
  </si>
  <si>
    <t>怀远社区</t>
  </si>
  <si>
    <t>城北社区</t>
  </si>
  <si>
    <t>城东社区</t>
  </si>
  <si>
    <t>城西社区</t>
  </si>
  <si>
    <t>城区社区小计</t>
  </si>
  <si>
    <t>三都</t>
  </si>
  <si>
    <t>三都镇</t>
  </si>
  <si>
    <t>茶山林场</t>
  </si>
  <si>
    <t>小   计</t>
  </si>
  <si>
    <t>龙门林场</t>
  </si>
  <si>
    <t>排埠</t>
  </si>
  <si>
    <t>排埠镇</t>
  </si>
  <si>
    <t>大沩山林场</t>
  </si>
  <si>
    <t>高桥</t>
  </si>
  <si>
    <t>高桥乡</t>
  </si>
  <si>
    <t>花山林场</t>
  </si>
  <si>
    <t>大塅镇</t>
  </si>
  <si>
    <t>温泉镇</t>
  </si>
  <si>
    <t>棋坪镇</t>
  </si>
  <si>
    <t>港口乡</t>
  </si>
  <si>
    <t>小计</t>
  </si>
  <si>
    <t>全县合计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</si>
</sst>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.00;\(\$#,##0.00\)"/>
    <numFmt numFmtId="178" formatCode="\$#,##0_);[Red]&quot;($&quot;#,##0\)"/>
    <numFmt numFmtId="179" formatCode="\$#,##0;\(\$#,##0\)"/>
    <numFmt numFmtId="180" formatCode="#,##0;\(#,##0\)"/>
    <numFmt numFmtId="181" formatCode="_-* #,##0.00_-;\-* #,##0.00_-;_-* &quot;-&quot;??_-;_-@_-"/>
    <numFmt numFmtId="182" formatCode="_-&quot;$&quot;\ * #,##0.00_-;_-&quot;$&quot;\ * #,##0.00\-;_-&quot;$&quot;\ * &quot;-&quot;??_-;_-@_-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#\ ??/??"/>
    <numFmt numFmtId="189" formatCode="&quot;$&quot;\ #,##0_-;[Red]&quot;$&quot;\ #,##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 * #,##0_ ;_ * \-#,##0_ ;_ * \-_ ;_ @_ "/>
    <numFmt numFmtId="193" formatCode="_ * #,##0.00_ ;_ * \-#,##0.00_ ;_ * \-??_ ;_ @_ "/>
    <numFmt numFmtId="194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8"/>
      <name val="黑体"/>
      <family val="3"/>
    </font>
    <font>
      <sz val="12"/>
      <color indexed="10"/>
      <name val="仿宋_GB2312"/>
      <family val="3"/>
    </font>
    <font>
      <b/>
      <sz val="11"/>
      <name val="仿宋_GB2312"/>
      <family val="3"/>
    </font>
    <font>
      <b/>
      <sz val="12"/>
      <color indexed="10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Geneva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12"/>
      <color rgb="FFFF0000"/>
      <name val="仿宋_GB2312"/>
      <family val="3"/>
    </font>
    <font>
      <b/>
      <sz val="12"/>
      <color rgb="FFFF0000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>
      <alignment/>
      <protection/>
    </xf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6" fontId="20" fillId="0" borderId="2" applyFill="0" applyProtection="0">
      <alignment horizontal="right"/>
    </xf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>
      <alignment/>
      <protection locked="0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1" fillId="8" borderId="0" applyNumberFormat="0" applyBorder="0" applyAlignment="0" applyProtection="0"/>
    <xf numFmtId="0" fontId="23" fillId="0" borderId="6" applyNumberFormat="0" applyFill="0" applyAlignment="0" applyProtection="0"/>
    <xf numFmtId="0" fontId="21" fillId="9" borderId="0" applyNumberFormat="0" applyBorder="0" applyAlignment="0" applyProtection="0"/>
    <xf numFmtId="0" fontId="30" fillId="10" borderId="7" applyNumberFormat="0" applyAlignment="0" applyProtection="0"/>
    <xf numFmtId="0" fontId="31" fillId="10" borderId="1" applyNumberFormat="0" applyAlignment="0" applyProtection="0"/>
    <xf numFmtId="0" fontId="32" fillId="11" borderId="8" applyNumberFormat="0" applyAlignment="0" applyProtection="0"/>
    <xf numFmtId="0" fontId="21" fillId="12" borderId="0" applyNumberFormat="0" applyBorder="0" applyAlignment="0" applyProtection="0"/>
    <xf numFmtId="178" fontId="0" fillId="0" borderId="0" applyFill="0" applyBorder="0" applyAlignment="0" applyProtection="0"/>
    <xf numFmtId="0" fontId="15" fillId="3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5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20" borderId="0" applyNumberFormat="0" applyBorder="0" applyAlignment="0" applyProtection="0"/>
    <xf numFmtId="0" fontId="15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1" fillId="23" borderId="0" applyNumberFormat="0" applyBorder="0" applyAlignment="0" applyProtection="0"/>
    <xf numFmtId="0" fontId="20" fillId="0" borderId="0" applyBorder="0">
      <alignment/>
      <protection/>
    </xf>
    <xf numFmtId="49" fontId="20" fillId="0" borderId="0" applyFont="0" applyFill="0" applyBorder="0" applyAlignment="0" applyProtection="0"/>
    <xf numFmtId="0" fontId="15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20" fillId="0" borderId="0" applyBorder="0">
      <alignment/>
      <protection/>
    </xf>
    <xf numFmtId="38" fontId="0" fillId="0" borderId="0" applyFill="0" applyBorder="0" applyAlignment="0" applyProtection="0"/>
    <xf numFmtId="180" fontId="39" fillId="0" borderId="0">
      <alignment/>
      <protection/>
    </xf>
    <xf numFmtId="181" fontId="20" fillId="0" borderId="0" applyFont="0" applyFill="0" applyBorder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182" fontId="20" fillId="0" borderId="0" applyFont="0" applyFill="0" applyBorder="0" applyAlignment="0" applyProtection="0"/>
    <xf numFmtId="177" fontId="39" fillId="0" borderId="0">
      <alignment/>
      <protection/>
    </xf>
    <xf numFmtId="15" fontId="13" fillId="0" borderId="0">
      <alignment/>
      <protection/>
    </xf>
    <xf numFmtId="179" fontId="39" fillId="0" borderId="0">
      <alignment/>
      <protection/>
    </xf>
    <xf numFmtId="0" fontId="20" fillId="0" borderId="0">
      <alignment/>
      <protection/>
    </xf>
    <xf numFmtId="38" fontId="41" fillId="10" borderId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10" fontId="41" fillId="6" borderId="13" applyBorder="0" applyAlignment="0" applyProtection="0"/>
    <xf numFmtId="183" fontId="43" fillId="24" borderId="0">
      <alignment/>
      <protection/>
    </xf>
    <xf numFmtId="183" fontId="44" fillId="25" borderId="0">
      <alignment/>
      <protection/>
    </xf>
    <xf numFmtId="38" fontId="13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15" fillId="0" borderId="0">
      <alignment vertical="center"/>
      <protection/>
    </xf>
    <xf numFmtId="184" fontId="20" fillId="0" borderId="0" applyFont="0" applyFill="0" applyBorder="0" applyAlignment="0" applyProtection="0"/>
    <xf numFmtId="0" fontId="39" fillId="0" borderId="0">
      <alignment/>
      <protection/>
    </xf>
    <xf numFmtId="37" fontId="45" fillId="0" borderId="0">
      <alignment/>
      <protection/>
    </xf>
    <xf numFmtId="0" fontId="15" fillId="0" borderId="0">
      <alignment vertical="center"/>
      <protection/>
    </xf>
    <xf numFmtId="189" fontId="20" fillId="0" borderId="0">
      <alignment/>
      <protection/>
    </xf>
    <xf numFmtId="0" fontId="25" fillId="0" borderId="0">
      <alignment/>
      <protection/>
    </xf>
    <xf numFmtId="0" fontId="15" fillId="0" borderId="0">
      <alignment vertical="center"/>
      <protection/>
    </xf>
    <xf numFmtId="3" fontId="13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188" fontId="20" fillId="0" borderId="0" applyFont="0" applyFill="0" applyProtection="0">
      <alignment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37" fillId="0" borderId="14">
      <alignment horizontal="center"/>
      <protection/>
    </xf>
    <xf numFmtId="0" fontId="13" fillId="26" borderId="0" applyNumberFormat="0" applyFon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46" fillId="27" borderId="15">
      <alignment/>
      <protection locked="0"/>
    </xf>
    <xf numFmtId="0" fontId="47" fillId="0" borderId="16" applyNumberFormat="0" applyFont="0" applyFill="0" applyBorder="0" applyAlignment="0" applyProtection="0"/>
    <xf numFmtId="0" fontId="48" fillId="0" borderId="0">
      <alignment/>
      <protection/>
    </xf>
    <xf numFmtId="0" fontId="46" fillId="27" borderId="15">
      <alignment/>
      <protection locked="0"/>
    </xf>
    <xf numFmtId="0" fontId="46" fillId="27" borderId="15">
      <alignment/>
      <protection locked="0"/>
    </xf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0" fillId="0" borderId="17" applyNumberFormat="0" applyFill="0" applyProtection="0">
      <alignment horizontal="right"/>
    </xf>
    <xf numFmtId="0" fontId="18" fillId="5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49" fillId="0" borderId="17" applyNumberFormat="0" applyFill="0" applyProtection="0">
      <alignment horizontal="center"/>
    </xf>
    <xf numFmtId="0" fontId="15" fillId="0" borderId="0">
      <alignment vertical="center"/>
      <protection/>
    </xf>
    <xf numFmtId="0" fontId="50" fillId="0" borderId="2" applyNumberFormat="0" applyFill="0" applyProtection="0">
      <alignment horizontal="center"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5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" fontId="51" fillId="0" borderId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17" applyNumberFormat="0" applyFill="0" applyProtection="0">
      <alignment horizontal="left"/>
    </xf>
    <xf numFmtId="1" fontId="20" fillId="0" borderId="2" applyFill="0" applyProtection="0">
      <alignment horizontal="center"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9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94" fontId="4" fillId="0" borderId="0" xfId="0" applyNumberFormat="1" applyFont="1" applyBorder="1" applyAlignment="1">
      <alignment horizontal="left" vertical="center"/>
    </xf>
    <xf numFmtId="194" fontId="5" fillId="0" borderId="0" xfId="0" applyNumberFormat="1" applyFont="1" applyBorder="1" applyAlignment="1">
      <alignment horizontal="center" vertical="center" wrapText="1"/>
    </xf>
    <xf numFmtId="194" fontId="4" fillId="0" borderId="0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194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94" fontId="52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66">
    <cellStyle name="Normal" xfId="0"/>
    <cellStyle name="Currency [0]" xfId="15"/>
    <cellStyle name="Millares_96 Risk" xfId="16"/>
    <cellStyle name="_S9300目录价" xfId="17"/>
    <cellStyle name="20% - 强调文字颜色 3" xfId="18"/>
    <cellStyle name="输入" xfId="19"/>
    <cellStyle name="Currency" xfId="20"/>
    <cellStyle name="args.style" xfId="21"/>
    <cellStyle name="Comma [0]" xfId="22"/>
    <cellStyle name="40% - 强调文字颜色 3" xfId="23"/>
    <cellStyle name="MS Sans Serif" xfId="24"/>
    <cellStyle name="差" xfId="25"/>
    <cellStyle name="Comma" xfId="26"/>
    <cellStyle name="Hyperlink" xfId="27"/>
    <cellStyle name="日期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强调文字颜色 2" xfId="51"/>
    <cellStyle name="Currency [0]" xfId="52"/>
    <cellStyle name="20% - 强调文字颜色 6" xfId="53"/>
    <cellStyle name="链接单元格" xfId="54"/>
    <cellStyle name="汇总" xfId="55"/>
    <cellStyle name="好" xfId="56"/>
    <cellStyle name="适中" xfId="57"/>
    <cellStyle name="20% - 强调文字颜色 5" xfId="58"/>
    <cellStyle name="差_2010年社会保险统计报表表样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PSChar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0,0&#13;&#10;NA&#13;&#10;" xfId="75"/>
    <cellStyle name="_刘文宁全部客户记录-新9-18 (刘文宁 v1)" xfId="76"/>
    <cellStyle name="60% - 强调文字颜色 6" xfId="77"/>
    <cellStyle name="_Book1" xfId="78"/>
    <cellStyle name="_Book1_2" xfId="79"/>
    <cellStyle name="常规 2" xfId="80"/>
    <cellStyle name="ColLevel_1" xfId="81"/>
    <cellStyle name="_ET_STYLE_NoName_00__Book1_1" xfId="82"/>
    <cellStyle name="3232" xfId="83"/>
    <cellStyle name="Comma [0]" xfId="84"/>
    <cellStyle name="comma zerodec" xfId="85"/>
    <cellStyle name="Comma_!!!GO" xfId="86"/>
    <cellStyle name="样式 1" xfId="87"/>
    <cellStyle name="分级显示列_1_Book1" xfId="88"/>
    <cellStyle name="Currency_!!!GO" xfId="89"/>
    <cellStyle name="Currency1" xfId="90"/>
    <cellStyle name="Date" xfId="91"/>
    <cellStyle name="Dollar (zero dec)" xfId="92"/>
    <cellStyle name="gcd" xfId="93"/>
    <cellStyle name="Grey" xfId="94"/>
    <cellStyle name="Header1" xfId="95"/>
    <cellStyle name="Header2" xfId="96"/>
    <cellStyle name="Input [yellow]" xfId="97"/>
    <cellStyle name="Input Cells" xfId="98"/>
    <cellStyle name="Linked Cells" xfId="99"/>
    <cellStyle name="Millares [0]_96 Risk" xfId="100"/>
    <cellStyle name="Milliers [0]_!!!GO" xfId="101"/>
    <cellStyle name="Milliers_!!!GO" xfId="102"/>
    <cellStyle name="Moneda [0]_96 Risk" xfId="103"/>
    <cellStyle name="Moneda_96 Risk" xfId="104"/>
    <cellStyle name="Mon閠aire [0]_!!!GO" xfId="105"/>
    <cellStyle name="常规 3" xfId="106"/>
    <cellStyle name="Mon閠aire_!!!GO" xfId="107"/>
    <cellStyle name="New Times Roman" xfId="108"/>
    <cellStyle name="no dec" xfId="109"/>
    <cellStyle name="常规 2 2_20101012(9-25)" xfId="110"/>
    <cellStyle name="Normal - Style1" xfId="111"/>
    <cellStyle name="Normal_!!!GO" xfId="112"/>
    <cellStyle name="常规 2 4" xfId="113"/>
    <cellStyle name="PSInt" xfId="114"/>
    <cellStyle name="per.style" xfId="115"/>
    <cellStyle name="Percent [2]" xfId="116"/>
    <cellStyle name="Percent_!!!GO" xfId="117"/>
    <cellStyle name="Pourcentage_pldt" xfId="118"/>
    <cellStyle name="PSDate" xfId="119"/>
    <cellStyle name="PSDec" xfId="120"/>
    <cellStyle name="PSHeading" xfId="121"/>
    <cellStyle name="PSSpacer" xfId="122"/>
    <cellStyle name="差_医疗保险已改" xfId="123"/>
    <cellStyle name="RowLevel_1" xfId="124"/>
    <cellStyle name="sstot" xfId="125"/>
    <cellStyle name="ST_06" xfId="126"/>
    <cellStyle name="Standard_AREAS" xfId="127"/>
    <cellStyle name="t" xfId="128"/>
    <cellStyle name="t_HVAC Equipment (3)" xfId="129"/>
    <cellStyle name="捠壿 [0.00]_Region Orders (2)" xfId="130"/>
    <cellStyle name="捠壿_Region Orders (2)" xfId="131"/>
    <cellStyle name="编号" xfId="132"/>
    <cellStyle name="差_20101012(26-47)表" xfId="133"/>
    <cellStyle name="标题 1 1" xfId="134"/>
    <cellStyle name="标题 2 1" xfId="135"/>
    <cellStyle name="标题1" xfId="136"/>
    <cellStyle name="常规 2 2" xfId="137"/>
    <cellStyle name="部门" xfId="138"/>
    <cellStyle name="差_005-8月26日(佟亚丽+赵立卫)" xfId="139"/>
    <cellStyle name="差_05表式10.5" xfId="140"/>
    <cellStyle name="好_005-8月26日(佟亚丽+赵立卫)" xfId="141"/>
    <cellStyle name="差_20101012(48-60)" xfId="142"/>
    <cellStyle name="差_20101012(9-25)" xfId="143"/>
    <cellStyle name="差_48-60" xfId="144"/>
    <cellStyle name="差_Book1" xfId="145"/>
    <cellStyle name="差_报表0831（改）" xfId="146"/>
    <cellStyle name="常规 2 2 2" xfId="147"/>
    <cellStyle name="常规 2 3" xfId="148"/>
    <cellStyle name="昗弨_Pacific Region P&amp;L" xfId="149"/>
    <cellStyle name="常规 2 3 2" xfId="150"/>
    <cellStyle name="常规 2 3 2 2" xfId="151"/>
    <cellStyle name="常规 2 3 2_20101012(9-25)" xfId="152"/>
    <cellStyle name="常规 2 3_20101012(26-47)表" xfId="153"/>
    <cellStyle name="常规 2 4 2" xfId="154"/>
    <cellStyle name="常规 2 4_20101012(9-25)" xfId="155"/>
    <cellStyle name="常规 2 5" xfId="156"/>
    <cellStyle name="常规 2_004-赵立卫（20090820）" xfId="157"/>
    <cellStyle name="常规 4" xfId="158"/>
    <cellStyle name="常规 5" xfId="159"/>
    <cellStyle name="分级显示行_1_Book1" xfId="160"/>
    <cellStyle name="好_05表式10.5" xfId="161"/>
    <cellStyle name="好_20101012(26-47)表" xfId="162"/>
    <cellStyle name="好_20101012(48-60)" xfId="163"/>
    <cellStyle name="好_20101012(9-25)" xfId="164"/>
    <cellStyle name="好_2010年社会保险统计报表表样" xfId="165"/>
    <cellStyle name="好_48-60" xfId="166"/>
    <cellStyle name="好_Book1" xfId="167"/>
    <cellStyle name="好_报表0831（改）" xfId="168"/>
    <cellStyle name="好_医疗保险已改" xfId="169"/>
    <cellStyle name="借出原因" xfId="170"/>
    <cellStyle name="普通_laroux" xfId="171"/>
    <cellStyle name="千分位[0]_laroux" xfId="172"/>
    <cellStyle name="千分位_laroux" xfId="173"/>
    <cellStyle name="千位[0]_ 方正PC" xfId="174"/>
    <cellStyle name="千位_ 方正PC" xfId="175"/>
    <cellStyle name="商品名称" xfId="176"/>
    <cellStyle name="数量" xfId="177"/>
    <cellStyle name="寘嬫愗傝 [0.00]_Region Orders (2)" xfId="178"/>
    <cellStyle name="寘嬫愗傝_Region Orders (2)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5" zoomScaleNormal="85" workbookViewId="0" topLeftCell="A1">
      <pane ySplit="5" topLeftCell="A6" activePane="bottomLeft" state="frozen"/>
      <selection pane="bottomLeft" activeCell="V18" sqref="V18"/>
    </sheetView>
  </sheetViews>
  <sheetFormatPr defaultColWidth="9.00390625" defaultRowHeight="19.5" customHeight="1"/>
  <cols>
    <col min="1" max="2" width="5.25390625" style="3" customWidth="1"/>
    <col min="3" max="3" width="15.625" style="2" customWidth="1"/>
    <col min="4" max="4" width="6.50390625" style="3" customWidth="1"/>
    <col min="5" max="5" width="6.875" style="3" customWidth="1"/>
    <col min="6" max="6" width="6.625" style="3" customWidth="1"/>
    <col min="7" max="7" width="6.125" style="3" customWidth="1"/>
    <col min="8" max="8" width="7.00390625" style="3" customWidth="1"/>
    <col min="9" max="9" width="7.625" style="3" customWidth="1"/>
    <col min="10" max="12" width="10.00390625" style="3" customWidth="1"/>
    <col min="13" max="13" width="14.50390625" style="4" customWidth="1"/>
    <col min="14" max="14" width="18.50390625" style="5" customWidth="1"/>
    <col min="15" max="17" width="9.00390625" style="3" hidden="1" customWidth="1"/>
    <col min="18" max="16384" width="9.00390625" style="3" customWidth="1"/>
  </cols>
  <sheetData>
    <row r="1" spans="1:14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8"/>
      <c r="N1" s="6"/>
    </row>
    <row r="2" spans="1:14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9"/>
      <c r="N2" s="7"/>
    </row>
    <row r="3" spans="1:14" ht="15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0"/>
      <c r="N3" s="8"/>
    </row>
    <row r="4" spans="1:14" s="1" customFormat="1" ht="19.5" customHeight="1">
      <c r="A4" s="9" t="s">
        <v>3</v>
      </c>
      <c r="B4" s="10" t="s">
        <v>4</v>
      </c>
      <c r="C4" s="10"/>
      <c r="D4" s="10" t="s">
        <v>5</v>
      </c>
      <c r="E4" s="10" t="s">
        <v>6</v>
      </c>
      <c r="F4" s="10" t="s">
        <v>7</v>
      </c>
      <c r="G4" s="10"/>
      <c r="H4" s="10" t="s">
        <v>8</v>
      </c>
      <c r="I4" s="10"/>
      <c r="J4" s="10" t="s">
        <v>9</v>
      </c>
      <c r="K4" s="21" t="s">
        <v>10</v>
      </c>
      <c r="L4" s="21" t="s">
        <v>11</v>
      </c>
      <c r="M4" s="22" t="s">
        <v>12</v>
      </c>
      <c r="N4" s="9" t="s">
        <v>13</v>
      </c>
    </row>
    <row r="5" spans="1:14" s="1" customFormat="1" ht="27" customHeight="1">
      <c r="A5" s="9"/>
      <c r="B5" s="10"/>
      <c r="C5" s="10"/>
      <c r="D5" s="10"/>
      <c r="E5" s="10"/>
      <c r="F5" s="10" t="s">
        <v>14</v>
      </c>
      <c r="G5" s="10" t="s">
        <v>15</v>
      </c>
      <c r="H5" s="10" t="s">
        <v>14</v>
      </c>
      <c r="I5" s="10" t="s">
        <v>15</v>
      </c>
      <c r="J5" s="10"/>
      <c r="K5" s="23"/>
      <c r="L5" s="23"/>
      <c r="M5" s="22"/>
      <c r="N5" s="9"/>
    </row>
    <row r="6" spans="1:14" s="1" customFormat="1" ht="19.5" customHeight="1">
      <c r="A6" s="11">
        <v>1</v>
      </c>
      <c r="B6" s="9" t="s">
        <v>16</v>
      </c>
      <c r="C6" s="12" t="s">
        <v>17</v>
      </c>
      <c r="D6" s="12">
        <v>47</v>
      </c>
      <c r="E6" s="12">
        <v>64</v>
      </c>
      <c r="F6" s="12">
        <v>5</v>
      </c>
      <c r="G6" s="12">
        <v>5</v>
      </c>
      <c r="H6" s="12">
        <v>42</v>
      </c>
      <c r="I6" s="12">
        <v>59</v>
      </c>
      <c r="J6" s="24">
        <v>36505</v>
      </c>
      <c r="K6" s="24">
        <v>13110</v>
      </c>
      <c r="L6" s="24">
        <f>J6+K6</f>
        <v>49615</v>
      </c>
      <c r="M6" s="25">
        <f>J6/E6</f>
        <v>570.390625</v>
      </c>
      <c r="N6" s="11"/>
    </row>
    <row r="7" spans="1:14" s="1" customFormat="1" ht="19.5" customHeight="1">
      <c r="A7" s="11">
        <v>2</v>
      </c>
      <c r="B7" s="9"/>
      <c r="C7" s="12" t="s">
        <v>18</v>
      </c>
      <c r="D7" s="12">
        <v>49</v>
      </c>
      <c r="E7" s="12">
        <v>80</v>
      </c>
      <c r="F7" s="12">
        <v>4</v>
      </c>
      <c r="G7" s="12">
        <v>5</v>
      </c>
      <c r="H7" s="12">
        <v>45</v>
      </c>
      <c r="I7" s="12">
        <v>75</v>
      </c>
      <c r="J7" s="24">
        <v>45625</v>
      </c>
      <c r="K7" s="24">
        <v>13950</v>
      </c>
      <c r="L7" s="24">
        <f aca="true" t="shared" si="0" ref="L7:L31">J7+K7</f>
        <v>59575</v>
      </c>
      <c r="M7" s="25">
        <f aca="true" t="shared" si="1" ref="M7:M31">J7/E7</f>
        <v>570.3125</v>
      </c>
      <c r="N7" s="11"/>
    </row>
    <row r="8" spans="1:14" s="1" customFormat="1" ht="19.5" customHeight="1">
      <c r="A8" s="11">
        <v>3</v>
      </c>
      <c r="B8" s="9"/>
      <c r="C8" s="12" t="s">
        <v>19</v>
      </c>
      <c r="D8" s="12">
        <v>56</v>
      </c>
      <c r="E8" s="12">
        <v>81</v>
      </c>
      <c r="F8" s="12">
        <v>6</v>
      </c>
      <c r="G8" s="12">
        <v>7</v>
      </c>
      <c r="H8" s="12">
        <v>50</v>
      </c>
      <c r="I8" s="12">
        <v>74</v>
      </c>
      <c r="J8" s="24">
        <v>46255</v>
      </c>
      <c r="K8" s="24">
        <v>11520</v>
      </c>
      <c r="L8" s="24">
        <f t="shared" si="0"/>
        <v>57775</v>
      </c>
      <c r="M8" s="25">
        <f t="shared" si="1"/>
        <v>571.0493827160494</v>
      </c>
      <c r="N8" s="11"/>
    </row>
    <row r="9" spans="1:14" s="1" customFormat="1" ht="19.5" customHeight="1">
      <c r="A9" s="11">
        <v>4</v>
      </c>
      <c r="B9" s="9"/>
      <c r="C9" s="12" t="s">
        <v>20</v>
      </c>
      <c r="D9" s="12">
        <v>44</v>
      </c>
      <c r="E9" s="12">
        <v>69</v>
      </c>
      <c r="F9" s="12">
        <v>2</v>
      </c>
      <c r="G9" s="12">
        <v>3</v>
      </c>
      <c r="H9" s="12">
        <v>42</v>
      </c>
      <c r="I9" s="12">
        <v>66</v>
      </c>
      <c r="J9" s="24">
        <v>39370</v>
      </c>
      <c r="K9" s="24">
        <v>10335</v>
      </c>
      <c r="L9" s="24">
        <f t="shared" si="0"/>
        <v>49705</v>
      </c>
      <c r="M9" s="25">
        <f t="shared" si="1"/>
        <v>570.5797101449275</v>
      </c>
      <c r="N9" s="11"/>
    </row>
    <row r="10" spans="1:14" s="1" customFormat="1" ht="19.5" customHeight="1">
      <c r="A10" s="11">
        <v>5</v>
      </c>
      <c r="B10" s="9"/>
      <c r="C10" s="12" t="s">
        <v>21</v>
      </c>
      <c r="D10" s="12">
        <v>33</v>
      </c>
      <c r="E10" s="12">
        <v>49</v>
      </c>
      <c r="F10" s="12">
        <v>2</v>
      </c>
      <c r="G10" s="12">
        <v>2</v>
      </c>
      <c r="H10" s="12">
        <v>31</v>
      </c>
      <c r="I10" s="12">
        <v>47</v>
      </c>
      <c r="J10" s="24">
        <v>27930</v>
      </c>
      <c r="K10" s="24">
        <v>8520</v>
      </c>
      <c r="L10" s="24">
        <f t="shared" si="0"/>
        <v>36450</v>
      </c>
      <c r="M10" s="25">
        <f t="shared" si="1"/>
        <v>570</v>
      </c>
      <c r="N10" s="11"/>
    </row>
    <row r="11" spans="1:14" s="1" customFormat="1" ht="19.5" customHeight="1">
      <c r="A11" s="11">
        <v>6</v>
      </c>
      <c r="B11" s="9"/>
      <c r="C11" s="12" t="s">
        <v>22</v>
      </c>
      <c r="D11" s="12">
        <v>75</v>
      </c>
      <c r="E11" s="12">
        <v>114</v>
      </c>
      <c r="F11" s="12">
        <v>4</v>
      </c>
      <c r="G11" s="12">
        <v>6</v>
      </c>
      <c r="H11" s="12">
        <v>71</v>
      </c>
      <c r="I11" s="12">
        <v>108</v>
      </c>
      <c r="J11" s="24">
        <v>64980</v>
      </c>
      <c r="K11" s="24">
        <v>20450</v>
      </c>
      <c r="L11" s="24">
        <f t="shared" si="0"/>
        <v>85430</v>
      </c>
      <c r="M11" s="25">
        <f t="shared" si="1"/>
        <v>570</v>
      </c>
      <c r="N11" s="11"/>
    </row>
    <row r="12" spans="1:14" s="1" customFormat="1" ht="19.5" customHeight="1">
      <c r="A12" s="11">
        <v>7</v>
      </c>
      <c r="B12" s="9"/>
      <c r="C12" s="12" t="s">
        <v>23</v>
      </c>
      <c r="D12" s="12">
        <v>69</v>
      </c>
      <c r="E12" s="12">
        <v>114</v>
      </c>
      <c r="F12" s="12">
        <v>1</v>
      </c>
      <c r="G12" s="12">
        <v>1</v>
      </c>
      <c r="H12" s="12">
        <v>68</v>
      </c>
      <c r="I12" s="12">
        <v>113</v>
      </c>
      <c r="J12" s="24">
        <v>65205</v>
      </c>
      <c r="K12" s="24">
        <v>20080</v>
      </c>
      <c r="L12" s="24">
        <f t="shared" si="0"/>
        <v>85285</v>
      </c>
      <c r="M12" s="25">
        <f t="shared" si="1"/>
        <v>571.9736842105264</v>
      </c>
      <c r="N12" s="11"/>
    </row>
    <row r="13" spans="1:14" s="1" customFormat="1" ht="19.5" customHeight="1">
      <c r="A13" s="11">
        <v>8</v>
      </c>
      <c r="B13" s="9"/>
      <c r="C13" s="12" t="s">
        <v>24</v>
      </c>
      <c r="D13" s="12">
        <v>17</v>
      </c>
      <c r="E13" s="12">
        <v>21</v>
      </c>
      <c r="F13" s="12">
        <v>1</v>
      </c>
      <c r="G13" s="12">
        <v>1</v>
      </c>
      <c r="H13" s="12">
        <v>16</v>
      </c>
      <c r="I13" s="12">
        <v>20</v>
      </c>
      <c r="J13" s="24">
        <v>11995</v>
      </c>
      <c r="K13" s="24">
        <v>2450</v>
      </c>
      <c r="L13" s="24">
        <f t="shared" si="0"/>
        <v>14445</v>
      </c>
      <c r="M13" s="25">
        <f t="shared" si="1"/>
        <v>571.1904761904761</v>
      </c>
      <c r="N13" s="11"/>
    </row>
    <row r="14" spans="1:14" s="1" customFormat="1" ht="19.5" customHeight="1">
      <c r="A14" s="11"/>
      <c r="B14" s="9"/>
      <c r="C14" s="10" t="s">
        <v>25</v>
      </c>
      <c r="D14" s="10">
        <f aca="true" t="shared" si="2" ref="D14:L14">SUM(D6:D13)</f>
        <v>390</v>
      </c>
      <c r="E14" s="10">
        <f t="shared" si="2"/>
        <v>592</v>
      </c>
      <c r="F14" s="13">
        <f t="shared" si="2"/>
        <v>25</v>
      </c>
      <c r="G14" s="10">
        <f t="shared" si="2"/>
        <v>30</v>
      </c>
      <c r="H14" s="13">
        <f t="shared" si="2"/>
        <v>365</v>
      </c>
      <c r="I14" s="10">
        <f t="shared" si="2"/>
        <v>562</v>
      </c>
      <c r="J14" s="10">
        <f t="shared" si="2"/>
        <v>337865</v>
      </c>
      <c r="K14" s="10">
        <f t="shared" si="2"/>
        <v>100415</v>
      </c>
      <c r="L14" s="26">
        <f t="shared" si="0"/>
        <v>438280</v>
      </c>
      <c r="M14" s="25">
        <f t="shared" si="1"/>
        <v>570.7179054054054</v>
      </c>
      <c r="N14" s="11"/>
    </row>
    <row r="15" spans="1:18" ht="19.5" customHeight="1">
      <c r="A15" s="11">
        <v>9</v>
      </c>
      <c r="B15" s="9" t="s">
        <v>26</v>
      </c>
      <c r="C15" s="14" t="s">
        <v>27</v>
      </c>
      <c r="D15" s="14">
        <v>22</v>
      </c>
      <c r="E15" s="14">
        <v>24</v>
      </c>
      <c r="F15" s="14">
        <v>4</v>
      </c>
      <c r="G15" s="14">
        <v>4</v>
      </c>
      <c r="H15" s="14">
        <v>18</v>
      </c>
      <c r="I15" s="14">
        <v>20</v>
      </c>
      <c r="J15" s="27">
        <v>13715</v>
      </c>
      <c r="K15" s="27">
        <v>3280</v>
      </c>
      <c r="L15" s="24">
        <f t="shared" si="0"/>
        <v>16995</v>
      </c>
      <c r="M15" s="25">
        <f t="shared" si="1"/>
        <v>571.4583333333334</v>
      </c>
      <c r="N15" s="11"/>
      <c r="P15" s="3">
        <v>1</v>
      </c>
      <c r="Q15" s="3">
        <v>190</v>
      </c>
      <c r="R15" s="30"/>
    </row>
    <row r="16" spans="1:18" ht="19.5" customHeight="1">
      <c r="A16" s="11">
        <v>10</v>
      </c>
      <c r="B16" s="9"/>
      <c r="C16" s="12" t="s">
        <v>28</v>
      </c>
      <c r="D16" s="12">
        <v>45</v>
      </c>
      <c r="E16" s="12">
        <v>76</v>
      </c>
      <c r="F16" s="12">
        <v>3</v>
      </c>
      <c r="G16" s="12">
        <v>3</v>
      </c>
      <c r="H16" s="12">
        <v>42</v>
      </c>
      <c r="I16" s="12">
        <v>73</v>
      </c>
      <c r="J16" s="24">
        <v>43325</v>
      </c>
      <c r="K16" s="24">
        <v>12900</v>
      </c>
      <c r="L16" s="24">
        <f t="shared" si="0"/>
        <v>56225</v>
      </c>
      <c r="M16" s="25">
        <f t="shared" si="1"/>
        <v>570.0657894736842</v>
      </c>
      <c r="N16" s="11"/>
      <c r="R16" s="30"/>
    </row>
    <row r="17" spans="1:18" ht="19.5" customHeight="1">
      <c r="A17" s="11"/>
      <c r="B17" s="9"/>
      <c r="C17" s="10" t="s">
        <v>29</v>
      </c>
      <c r="D17" s="9">
        <f aca="true" t="shared" si="3" ref="D17:L17">SUM(D15:D16)</f>
        <v>67</v>
      </c>
      <c r="E17" s="9">
        <f t="shared" si="3"/>
        <v>100</v>
      </c>
      <c r="F17" s="9">
        <f t="shared" si="3"/>
        <v>7</v>
      </c>
      <c r="G17" s="9">
        <f t="shared" si="3"/>
        <v>7</v>
      </c>
      <c r="H17" s="9">
        <f t="shared" si="3"/>
        <v>60</v>
      </c>
      <c r="I17" s="9">
        <f t="shared" si="3"/>
        <v>93</v>
      </c>
      <c r="J17" s="9">
        <f t="shared" si="3"/>
        <v>57040</v>
      </c>
      <c r="K17" s="9">
        <f t="shared" si="3"/>
        <v>16180</v>
      </c>
      <c r="L17" s="26">
        <f t="shared" si="0"/>
        <v>73220</v>
      </c>
      <c r="M17" s="25">
        <f t="shared" si="1"/>
        <v>570.4</v>
      </c>
      <c r="N17" s="11"/>
      <c r="R17" s="30"/>
    </row>
    <row r="18" spans="1:18" ht="19.5" customHeight="1">
      <c r="A18" s="11">
        <v>11</v>
      </c>
      <c r="B18" s="15"/>
      <c r="C18" s="12" t="s">
        <v>30</v>
      </c>
      <c r="D18" s="12">
        <v>41</v>
      </c>
      <c r="E18" s="12">
        <v>59</v>
      </c>
      <c r="F18" s="12">
        <v>3</v>
      </c>
      <c r="G18" s="12">
        <v>3</v>
      </c>
      <c r="H18" s="12">
        <v>38</v>
      </c>
      <c r="I18" s="12">
        <v>56</v>
      </c>
      <c r="J18" s="24">
        <v>33630</v>
      </c>
      <c r="K18" s="24">
        <v>10200</v>
      </c>
      <c r="L18" s="24">
        <f t="shared" si="0"/>
        <v>43830</v>
      </c>
      <c r="M18" s="25">
        <f t="shared" si="1"/>
        <v>570</v>
      </c>
      <c r="N18" s="11"/>
      <c r="R18" s="30"/>
    </row>
    <row r="19" spans="1:18" ht="19.5" customHeight="1">
      <c r="A19" s="11"/>
      <c r="B19" s="16"/>
      <c r="C19" s="10" t="s">
        <v>29</v>
      </c>
      <c r="D19" s="10">
        <f aca="true" t="shared" si="4" ref="D19:J19">SUM(D18:D18)</f>
        <v>41</v>
      </c>
      <c r="E19" s="10">
        <f t="shared" si="4"/>
        <v>59</v>
      </c>
      <c r="F19" s="10">
        <f t="shared" si="4"/>
        <v>3</v>
      </c>
      <c r="G19" s="10">
        <f t="shared" si="4"/>
        <v>3</v>
      </c>
      <c r="H19" s="10">
        <f t="shared" si="4"/>
        <v>38</v>
      </c>
      <c r="I19" s="10">
        <f t="shared" si="4"/>
        <v>56</v>
      </c>
      <c r="J19" s="10">
        <f t="shared" si="4"/>
        <v>33630</v>
      </c>
      <c r="K19" s="26">
        <v>10200</v>
      </c>
      <c r="L19" s="26">
        <f t="shared" si="0"/>
        <v>43830</v>
      </c>
      <c r="M19" s="25">
        <f t="shared" si="1"/>
        <v>570</v>
      </c>
      <c r="N19" s="11"/>
      <c r="R19" s="30"/>
    </row>
    <row r="20" spans="1:18" ht="19.5" customHeight="1">
      <c r="A20" s="11">
        <v>12</v>
      </c>
      <c r="B20" s="9" t="s">
        <v>31</v>
      </c>
      <c r="C20" s="14" t="s">
        <v>32</v>
      </c>
      <c r="D20" s="14">
        <v>6</v>
      </c>
      <c r="E20" s="14">
        <v>8</v>
      </c>
      <c r="F20" s="14">
        <v>0</v>
      </c>
      <c r="G20" s="14">
        <v>0</v>
      </c>
      <c r="H20" s="14">
        <v>6</v>
      </c>
      <c r="I20" s="14">
        <v>8</v>
      </c>
      <c r="J20" s="27">
        <v>4560</v>
      </c>
      <c r="K20" s="27">
        <v>1280</v>
      </c>
      <c r="L20" s="24">
        <f t="shared" si="0"/>
        <v>5840</v>
      </c>
      <c r="M20" s="25">
        <f t="shared" si="1"/>
        <v>570</v>
      </c>
      <c r="N20" s="28"/>
      <c r="O20" s="3">
        <v>-1</v>
      </c>
      <c r="P20" s="3">
        <v>-4</v>
      </c>
      <c r="Q20" s="3">
        <v>-410</v>
      </c>
      <c r="R20" s="30"/>
    </row>
    <row r="21" spans="1:18" ht="19.5" customHeight="1">
      <c r="A21" s="11">
        <v>13</v>
      </c>
      <c r="B21" s="9"/>
      <c r="C21" s="12" t="s">
        <v>33</v>
      </c>
      <c r="D21" s="12">
        <v>41</v>
      </c>
      <c r="E21" s="12">
        <v>72</v>
      </c>
      <c r="F21" s="12">
        <v>5</v>
      </c>
      <c r="G21" s="12">
        <v>7</v>
      </c>
      <c r="H21" s="12">
        <v>36</v>
      </c>
      <c r="I21" s="12">
        <v>65</v>
      </c>
      <c r="J21" s="24">
        <v>41040</v>
      </c>
      <c r="K21" s="24">
        <v>11840</v>
      </c>
      <c r="L21" s="24">
        <f t="shared" si="0"/>
        <v>52880</v>
      </c>
      <c r="M21" s="25">
        <f t="shared" si="1"/>
        <v>570</v>
      </c>
      <c r="N21" s="11"/>
      <c r="R21" s="30"/>
    </row>
    <row r="22" spans="1:18" ht="19.5" customHeight="1">
      <c r="A22" s="11"/>
      <c r="B22" s="9"/>
      <c r="C22" s="10" t="s">
        <v>29</v>
      </c>
      <c r="D22" s="10">
        <f aca="true" t="shared" si="5" ref="D22:L22">SUM(D20:D21)</f>
        <v>47</v>
      </c>
      <c r="E22" s="10">
        <f t="shared" si="5"/>
        <v>80</v>
      </c>
      <c r="F22" s="10">
        <f t="shared" si="5"/>
        <v>5</v>
      </c>
      <c r="G22" s="10">
        <f t="shared" si="5"/>
        <v>7</v>
      </c>
      <c r="H22" s="10">
        <f t="shared" si="5"/>
        <v>42</v>
      </c>
      <c r="I22" s="10">
        <f t="shared" si="5"/>
        <v>73</v>
      </c>
      <c r="J22" s="10">
        <f t="shared" si="5"/>
        <v>45600</v>
      </c>
      <c r="K22" s="10">
        <f t="shared" si="5"/>
        <v>13120</v>
      </c>
      <c r="L22" s="26">
        <f t="shared" si="0"/>
        <v>58720</v>
      </c>
      <c r="M22" s="25">
        <f t="shared" si="1"/>
        <v>570</v>
      </c>
      <c r="N22" s="28"/>
      <c r="R22" s="30"/>
    </row>
    <row r="23" spans="1:18" ht="19.5" customHeight="1">
      <c r="A23" s="11">
        <v>14</v>
      </c>
      <c r="B23" s="9" t="s">
        <v>34</v>
      </c>
      <c r="C23" s="14" t="s">
        <v>35</v>
      </c>
      <c r="D23" s="14">
        <v>5</v>
      </c>
      <c r="E23" s="14">
        <v>7</v>
      </c>
      <c r="F23" s="14">
        <v>0</v>
      </c>
      <c r="G23" s="14">
        <v>0</v>
      </c>
      <c r="H23" s="14">
        <v>5</v>
      </c>
      <c r="I23" s="14">
        <v>7</v>
      </c>
      <c r="J23" s="27">
        <v>3990</v>
      </c>
      <c r="K23" s="27">
        <v>890</v>
      </c>
      <c r="L23" s="24">
        <v>4880</v>
      </c>
      <c r="M23" s="25">
        <f t="shared" si="1"/>
        <v>570</v>
      </c>
      <c r="N23" s="11"/>
      <c r="O23" s="3">
        <v>-1</v>
      </c>
      <c r="P23" s="3">
        <v>-1</v>
      </c>
      <c r="Q23" s="3">
        <v>-80</v>
      </c>
      <c r="R23" s="30"/>
    </row>
    <row r="24" spans="1:18" ht="19.5" customHeight="1">
      <c r="A24" s="11">
        <v>15</v>
      </c>
      <c r="B24" s="9"/>
      <c r="C24" s="12" t="s">
        <v>36</v>
      </c>
      <c r="D24" s="12">
        <v>26</v>
      </c>
      <c r="E24" s="12">
        <v>35</v>
      </c>
      <c r="F24" s="12">
        <v>5</v>
      </c>
      <c r="G24" s="12">
        <v>5</v>
      </c>
      <c r="H24" s="12">
        <v>21</v>
      </c>
      <c r="I24" s="12">
        <v>30</v>
      </c>
      <c r="J24" s="24">
        <v>20000</v>
      </c>
      <c r="K24" s="24">
        <v>4700</v>
      </c>
      <c r="L24" s="24">
        <f t="shared" si="0"/>
        <v>24700</v>
      </c>
      <c r="M24" s="25">
        <f t="shared" si="1"/>
        <v>571.4285714285714</v>
      </c>
      <c r="N24" s="11"/>
      <c r="R24" s="30"/>
    </row>
    <row r="25" spans="1:18" ht="19.5" customHeight="1">
      <c r="A25" s="11"/>
      <c r="B25" s="9"/>
      <c r="C25" s="10" t="s">
        <v>29</v>
      </c>
      <c r="D25" s="10">
        <f aca="true" t="shared" si="6" ref="D25:L25">SUM(D23:D24)</f>
        <v>31</v>
      </c>
      <c r="E25" s="10">
        <f t="shared" si="6"/>
        <v>42</v>
      </c>
      <c r="F25" s="10">
        <f t="shared" si="6"/>
        <v>5</v>
      </c>
      <c r="G25" s="10">
        <f t="shared" si="6"/>
        <v>5</v>
      </c>
      <c r="H25" s="10">
        <f t="shared" si="6"/>
        <v>26</v>
      </c>
      <c r="I25" s="10">
        <f t="shared" si="6"/>
        <v>37</v>
      </c>
      <c r="J25" s="10">
        <f t="shared" si="6"/>
        <v>23990</v>
      </c>
      <c r="K25" s="10">
        <f t="shared" si="6"/>
        <v>5590</v>
      </c>
      <c r="L25" s="26">
        <f t="shared" si="0"/>
        <v>29580</v>
      </c>
      <c r="M25" s="25">
        <f t="shared" si="1"/>
        <v>571.1904761904761</v>
      </c>
      <c r="N25" s="11"/>
      <c r="R25" s="30"/>
    </row>
    <row r="26" spans="1:18" ht="19.5" customHeight="1">
      <c r="A26" s="11">
        <v>16</v>
      </c>
      <c r="B26" s="14" t="s">
        <v>37</v>
      </c>
      <c r="C26" s="14"/>
      <c r="D26" s="14">
        <v>23</v>
      </c>
      <c r="E26" s="14">
        <v>30</v>
      </c>
      <c r="F26" s="14">
        <v>1</v>
      </c>
      <c r="G26" s="14">
        <v>1</v>
      </c>
      <c r="H26" s="14">
        <v>22</v>
      </c>
      <c r="I26" s="14">
        <v>29</v>
      </c>
      <c r="J26" s="27">
        <v>17100</v>
      </c>
      <c r="K26" s="27">
        <v>4520</v>
      </c>
      <c r="L26" s="24">
        <f t="shared" si="0"/>
        <v>21620</v>
      </c>
      <c r="M26" s="25">
        <f t="shared" si="1"/>
        <v>570</v>
      </c>
      <c r="N26" s="28"/>
      <c r="O26" s="3">
        <v>-3</v>
      </c>
      <c r="P26" s="3">
        <v>-3</v>
      </c>
      <c r="Q26" s="3">
        <v>-360</v>
      </c>
      <c r="R26" s="30"/>
    </row>
    <row r="27" spans="1:18" ht="21" customHeight="1">
      <c r="A27" s="11">
        <v>17</v>
      </c>
      <c r="B27" s="14" t="s">
        <v>38</v>
      </c>
      <c r="C27" s="14"/>
      <c r="D27" s="14">
        <v>15</v>
      </c>
      <c r="E27" s="14">
        <v>16</v>
      </c>
      <c r="F27" s="14">
        <v>1</v>
      </c>
      <c r="G27" s="14">
        <v>1</v>
      </c>
      <c r="H27" s="14">
        <v>14</v>
      </c>
      <c r="I27" s="14">
        <v>15</v>
      </c>
      <c r="J27" s="27">
        <v>9120</v>
      </c>
      <c r="K27" s="27">
        <v>2080</v>
      </c>
      <c r="L27" s="24">
        <f t="shared" si="0"/>
        <v>11200</v>
      </c>
      <c r="M27" s="25">
        <f t="shared" si="1"/>
        <v>570</v>
      </c>
      <c r="N27" s="28"/>
      <c r="O27" s="3">
        <v>-4</v>
      </c>
      <c r="P27" s="3">
        <v>-5</v>
      </c>
      <c r="Q27" s="3">
        <v>-660</v>
      </c>
      <c r="R27" s="30"/>
    </row>
    <row r="28" spans="1:18" ht="23.25" customHeight="1">
      <c r="A28" s="11">
        <v>18</v>
      </c>
      <c r="B28" s="12" t="s">
        <v>39</v>
      </c>
      <c r="C28" s="12"/>
      <c r="D28" s="12">
        <v>15</v>
      </c>
      <c r="E28" s="12">
        <v>19</v>
      </c>
      <c r="F28" s="12">
        <v>2</v>
      </c>
      <c r="G28" s="12">
        <v>2</v>
      </c>
      <c r="H28" s="12">
        <v>13</v>
      </c>
      <c r="I28" s="12">
        <v>17</v>
      </c>
      <c r="J28" s="24">
        <v>10830</v>
      </c>
      <c r="K28" s="24">
        <v>3030</v>
      </c>
      <c r="L28" s="24">
        <f t="shared" si="0"/>
        <v>13860</v>
      </c>
      <c r="M28" s="25">
        <f t="shared" si="1"/>
        <v>570</v>
      </c>
      <c r="N28" s="11"/>
      <c r="R28" s="30"/>
    </row>
    <row r="29" spans="1:18" ht="19.5" customHeight="1">
      <c r="A29" s="11">
        <v>19</v>
      </c>
      <c r="B29" s="12" t="s">
        <v>40</v>
      </c>
      <c r="C29" s="12"/>
      <c r="D29" s="12">
        <v>3</v>
      </c>
      <c r="E29" s="12">
        <v>3</v>
      </c>
      <c r="F29" s="12">
        <v>0</v>
      </c>
      <c r="G29" s="12">
        <v>0</v>
      </c>
      <c r="H29" s="12">
        <v>3</v>
      </c>
      <c r="I29" s="12">
        <v>3</v>
      </c>
      <c r="J29" s="24">
        <v>1710</v>
      </c>
      <c r="K29" s="24">
        <v>480</v>
      </c>
      <c r="L29" s="24">
        <f t="shared" si="0"/>
        <v>2190</v>
      </c>
      <c r="M29" s="25">
        <f t="shared" si="1"/>
        <v>570</v>
      </c>
      <c r="N29" s="29"/>
      <c r="O29" s="3">
        <v>2</v>
      </c>
      <c r="P29" s="3">
        <v>3</v>
      </c>
      <c r="Q29" s="3">
        <v>330</v>
      </c>
      <c r="R29" s="30"/>
    </row>
    <row r="30" spans="1:18" ht="19.5" customHeight="1">
      <c r="A30" s="11"/>
      <c r="B30" s="17"/>
      <c r="C30" s="9" t="s">
        <v>41</v>
      </c>
      <c r="D30" s="9">
        <f>D26+D27+D28+D29</f>
        <v>56</v>
      </c>
      <c r="E30" s="9">
        <f aca="true" t="shared" si="7" ref="E30:L30">SUM(E26:E29)</f>
        <v>68</v>
      </c>
      <c r="F30" s="9">
        <f t="shared" si="7"/>
        <v>4</v>
      </c>
      <c r="G30" s="9">
        <f t="shared" si="7"/>
        <v>4</v>
      </c>
      <c r="H30" s="9">
        <f t="shared" si="7"/>
        <v>52</v>
      </c>
      <c r="I30" s="9">
        <f t="shared" si="7"/>
        <v>64</v>
      </c>
      <c r="J30" s="9">
        <f t="shared" si="7"/>
        <v>38760</v>
      </c>
      <c r="K30" s="9">
        <f t="shared" si="7"/>
        <v>10110</v>
      </c>
      <c r="L30" s="26">
        <f t="shared" si="0"/>
        <v>48870</v>
      </c>
      <c r="M30" s="25">
        <f t="shared" si="1"/>
        <v>570</v>
      </c>
      <c r="N30" s="29"/>
      <c r="R30" s="30"/>
    </row>
    <row r="31" spans="1:18" s="2" customFormat="1" ht="19.5" customHeight="1">
      <c r="A31" s="9" t="s">
        <v>42</v>
      </c>
      <c r="B31" s="9"/>
      <c r="C31" s="9"/>
      <c r="D31" s="9">
        <f aca="true" t="shared" si="8" ref="D31:L31">D14+D17+D19+D22+D25+D30</f>
        <v>632</v>
      </c>
      <c r="E31" s="9">
        <f t="shared" si="8"/>
        <v>941</v>
      </c>
      <c r="F31" s="9">
        <f t="shared" si="8"/>
        <v>49</v>
      </c>
      <c r="G31" s="9">
        <f t="shared" si="8"/>
        <v>56</v>
      </c>
      <c r="H31" s="9">
        <f t="shared" si="8"/>
        <v>583</v>
      </c>
      <c r="I31" s="9">
        <f t="shared" si="8"/>
        <v>885</v>
      </c>
      <c r="J31" s="9">
        <f t="shared" si="8"/>
        <v>536885</v>
      </c>
      <c r="K31" s="9">
        <f t="shared" si="8"/>
        <v>155615</v>
      </c>
      <c r="L31" s="26">
        <f t="shared" si="0"/>
        <v>692500</v>
      </c>
      <c r="M31" s="25">
        <f t="shared" si="1"/>
        <v>570.5472901168969</v>
      </c>
      <c r="N31" s="9"/>
      <c r="R31" s="31"/>
    </row>
    <row r="32" spans="3:14" ht="19.5" customHeight="1">
      <c r="C32" s="3"/>
      <c r="N32" s="3"/>
    </row>
    <row r="33" spans="3:14" ht="19.5" customHeight="1">
      <c r="C33" s="3"/>
      <c r="N33" s="3"/>
    </row>
    <row r="34" spans="3:14" ht="19.5" customHeight="1">
      <c r="C34" s="3"/>
      <c r="N34" s="3"/>
    </row>
    <row r="35" spans="3:14" ht="19.5" customHeight="1">
      <c r="C35" s="3"/>
      <c r="N35" s="3"/>
    </row>
    <row r="36" spans="3:14" ht="19.5" customHeight="1">
      <c r="C36" s="3"/>
      <c r="N36" s="3"/>
    </row>
    <row r="37" spans="3:14" ht="19.5" customHeight="1">
      <c r="C37" s="3"/>
      <c r="N37" s="3"/>
    </row>
    <row r="38" spans="3:14" ht="19.5" customHeight="1">
      <c r="C38" s="3"/>
      <c r="N38" s="3"/>
    </row>
  </sheetData>
  <sheetProtection/>
  <mergeCells count="25">
    <mergeCell ref="A1:N1"/>
    <mergeCell ref="A2:N2"/>
    <mergeCell ref="A3:N3"/>
    <mergeCell ref="F4:G4"/>
    <mergeCell ref="H4:I4"/>
    <mergeCell ref="B26:C26"/>
    <mergeCell ref="B27:C27"/>
    <mergeCell ref="B28:C28"/>
    <mergeCell ref="B29:C29"/>
    <mergeCell ref="A31:C31"/>
    <mergeCell ref="A4:A5"/>
    <mergeCell ref="B6:B14"/>
    <mergeCell ref="B15:B17"/>
    <mergeCell ref="B18:B19"/>
    <mergeCell ref="B20:B22"/>
    <mergeCell ref="B23:B25"/>
    <mergeCell ref="D4:D5"/>
    <mergeCell ref="E4:E5"/>
    <mergeCell ref="J4:J5"/>
    <mergeCell ref="K4:K5"/>
    <mergeCell ref="L4:L5"/>
    <mergeCell ref="M4:M5"/>
    <mergeCell ref="N4:N5"/>
    <mergeCell ref="N6:N11"/>
    <mergeCell ref="B4:C5"/>
  </mergeCells>
  <printOptions horizontalCentered="1"/>
  <pageMargins left="0.26" right="0.23999999999999996" top="0.25" bottom="0.18" header="0.21" footer="0.17"/>
  <pageSetup horizontalDpi="180" verticalDpi="18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卷耳</cp:lastModifiedBy>
  <cp:lastPrinted>2021-11-08T01:10:20Z</cp:lastPrinted>
  <dcterms:created xsi:type="dcterms:W3CDTF">2009-01-12T02:13:09Z</dcterms:created>
  <dcterms:modified xsi:type="dcterms:W3CDTF">2023-06-08T01:32:16Z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EE005626FF1F443798C5356C19BFEF38_13</vt:lpwstr>
  </property>
</Properties>
</file>